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DDAD" lockStructure="1"/>
  <bookViews>
    <workbookView xWindow="3960" yWindow="-120" windowWidth="11430" windowHeight="8205" tabRatio="921"/>
  </bookViews>
  <sheets>
    <sheet name="Instructions" sheetId="4" r:id="rId1"/>
    <sheet name="Plot_info" sheetId="9" r:id="rId2"/>
    <sheet name="Timber-Tree_Emissions" sheetId="1" r:id="rId3"/>
    <sheet name="Incidental_Damage" sheetId="2" r:id="rId4"/>
    <sheet name="Summary_Felled-Tree_Emissions" sheetId="10" r:id="rId5"/>
    <sheet name="Skid-Trail_Emissions" sheetId="6" r:id="rId6"/>
    <sheet name="Skid-Trail_Incident_Emissions" sheetId="11" r:id="rId7"/>
    <sheet name="Summary_Skid-Trail_Emissions" sheetId="12" r:id="rId8"/>
    <sheet name="Logging-Deck_Emissions" sheetId="13" r:id="rId9"/>
    <sheet name="Road_Emissions" sheetId="14" r:id="rId10"/>
    <sheet name="Summary_Sheet" sheetId="8" r:id="rId11"/>
  </sheets>
  <calcPr calcId="145621"/>
</workbook>
</file>

<file path=xl/calcChain.xml><?xml version="1.0" encoding="utf-8"?>
<calcChain xmlns="http://schemas.openxmlformats.org/spreadsheetml/2006/main">
  <c r="J3" i="11" l="1"/>
  <c r="M30" i="11"/>
  <c r="M120" i="11" l="1"/>
  <c r="M119" i="11"/>
  <c r="N119" i="11" s="1"/>
  <c r="O119" i="11" s="1"/>
  <c r="M118" i="11"/>
  <c r="N118" i="11" s="1"/>
  <c r="O118" i="11" s="1"/>
  <c r="M117" i="11"/>
  <c r="N117" i="11" s="1"/>
  <c r="O117" i="11" s="1"/>
  <c r="M116" i="11"/>
  <c r="N116" i="11" s="1"/>
  <c r="O116" i="11" s="1"/>
  <c r="M115" i="11"/>
  <c r="N115" i="11" s="1"/>
  <c r="O115" i="11" s="1"/>
  <c r="M114" i="11"/>
  <c r="N114" i="11" s="1"/>
  <c r="O114" i="11" s="1"/>
  <c r="M113" i="11"/>
  <c r="N113" i="11" s="1"/>
  <c r="O113" i="11" s="1"/>
  <c r="M112" i="11"/>
  <c r="N112" i="11" s="1"/>
  <c r="O112" i="11" s="1"/>
  <c r="M111" i="11"/>
  <c r="N111" i="11" s="1"/>
  <c r="O111" i="11" s="1"/>
  <c r="M110" i="11"/>
  <c r="N110" i="11" s="1"/>
  <c r="O110" i="11" s="1"/>
  <c r="M109" i="11"/>
  <c r="N109" i="11" s="1"/>
  <c r="O109" i="11" s="1"/>
  <c r="M108" i="11"/>
  <c r="N108" i="11" s="1"/>
  <c r="O108" i="11" s="1"/>
  <c r="M107" i="11"/>
  <c r="N107" i="11" s="1"/>
  <c r="O107" i="11" s="1"/>
  <c r="M106" i="11"/>
  <c r="N106" i="11" s="1"/>
  <c r="O106" i="11" s="1"/>
  <c r="M105" i="11"/>
  <c r="N105" i="11" s="1"/>
  <c r="O105" i="11" s="1"/>
  <c r="M104" i="11"/>
  <c r="N104" i="11" s="1"/>
  <c r="O104" i="11" s="1"/>
  <c r="M103" i="11"/>
  <c r="N103" i="11" s="1"/>
  <c r="O103" i="11" s="1"/>
  <c r="M102" i="11"/>
  <c r="N101" i="11"/>
  <c r="O101" i="11" s="1"/>
  <c r="M101" i="11"/>
  <c r="N100" i="11"/>
  <c r="O100" i="11" s="1"/>
  <c r="M100" i="11"/>
  <c r="N99" i="11"/>
  <c r="O99" i="11" s="1"/>
  <c r="M99" i="11"/>
  <c r="N98" i="11"/>
  <c r="O98" i="11" s="1"/>
  <c r="M98" i="11"/>
  <c r="N97" i="11"/>
  <c r="O97" i="11" s="1"/>
  <c r="M97" i="11"/>
  <c r="M96" i="11"/>
  <c r="N96" i="11" s="1"/>
  <c r="O96" i="11" s="1"/>
  <c r="M95" i="11"/>
  <c r="N95" i="11" s="1"/>
  <c r="O95" i="11" s="1"/>
  <c r="M94" i="11"/>
  <c r="N94" i="11" s="1"/>
  <c r="O94" i="11" s="1"/>
  <c r="M93" i="11"/>
  <c r="N93" i="11" s="1"/>
  <c r="O93" i="11" s="1"/>
  <c r="M92" i="11"/>
  <c r="N92" i="11" s="1"/>
  <c r="O92" i="11" s="1"/>
  <c r="M91" i="11"/>
  <c r="N91" i="11" s="1"/>
  <c r="O91" i="11" s="1"/>
  <c r="M90" i="11"/>
  <c r="N90" i="11" s="1"/>
  <c r="O90" i="11" s="1"/>
  <c r="M89" i="11"/>
  <c r="N89" i="11" s="1"/>
  <c r="O89" i="11" s="1"/>
  <c r="M88" i="11"/>
  <c r="N88" i="11" s="1"/>
  <c r="O88" i="11" s="1"/>
  <c r="M87" i="11"/>
  <c r="N87" i="11" s="1"/>
  <c r="O87" i="11" s="1"/>
  <c r="M86" i="11"/>
  <c r="N86" i="11" s="1"/>
  <c r="O86" i="11" s="1"/>
  <c r="M85" i="11"/>
  <c r="N85" i="11" s="1"/>
  <c r="O85" i="11" s="1"/>
  <c r="M84" i="11"/>
  <c r="N84" i="11" s="1"/>
  <c r="O84" i="11" s="1"/>
  <c r="M83" i="11"/>
  <c r="N83" i="11" s="1"/>
  <c r="O83" i="11" s="1"/>
  <c r="M82" i="11"/>
  <c r="N82" i="11" s="1"/>
  <c r="O82" i="11" s="1"/>
  <c r="M81" i="11"/>
  <c r="N81" i="11" s="1"/>
  <c r="O81" i="11" s="1"/>
  <c r="M80" i="11"/>
  <c r="N80" i="11" s="1"/>
  <c r="O80" i="11" s="1"/>
  <c r="M79" i="11"/>
  <c r="N79" i="11" s="1"/>
  <c r="O79" i="11" s="1"/>
  <c r="M78" i="11"/>
  <c r="N78" i="11" s="1"/>
  <c r="O78" i="11" s="1"/>
  <c r="M77" i="11"/>
  <c r="N77" i="11" s="1"/>
  <c r="O77" i="11" s="1"/>
  <c r="M76" i="11"/>
  <c r="N76" i="11" s="1"/>
  <c r="O76" i="11" s="1"/>
  <c r="M75" i="11"/>
  <c r="N75" i="11" s="1"/>
  <c r="O75" i="11" s="1"/>
  <c r="M74" i="11"/>
  <c r="N74" i="11" s="1"/>
  <c r="O74" i="11" s="1"/>
  <c r="M73" i="11"/>
  <c r="N73" i="11" s="1"/>
  <c r="O73" i="11" s="1"/>
  <c r="M72" i="11"/>
  <c r="N72" i="11" s="1"/>
  <c r="O72" i="11" s="1"/>
  <c r="M71" i="11"/>
  <c r="N71" i="11" s="1"/>
  <c r="O71" i="11" s="1"/>
  <c r="M70" i="11"/>
  <c r="N70" i="11" s="1"/>
  <c r="O70" i="11" s="1"/>
  <c r="M69" i="11"/>
  <c r="N69" i="11" s="1"/>
  <c r="O69" i="11" s="1"/>
  <c r="M68" i="11"/>
  <c r="N68" i="11" s="1"/>
  <c r="O68" i="11" s="1"/>
  <c r="M67" i="11"/>
  <c r="N67" i="11" s="1"/>
  <c r="O67" i="11" s="1"/>
  <c r="M66" i="11"/>
  <c r="M65" i="11"/>
  <c r="N65" i="11" s="1"/>
  <c r="O65" i="11" s="1"/>
  <c r="M64" i="11"/>
  <c r="N64" i="11" s="1"/>
  <c r="O64" i="11" s="1"/>
  <c r="M63" i="11"/>
  <c r="N63" i="11" s="1"/>
  <c r="O63" i="11" s="1"/>
  <c r="M62" i="11"/>
  <c r="N62" i="11" s="1"/>
  <c r="O62" i="11" s="1"/>
  <c r="M61" i="11"/>
  <c r="N61" i="11" s="1"/>
  <c r="O61" i="11" s="1"/>
  <c r="M60" i="11"/>
  <c r="N60" i="11" s="1"/>
  <c r="O60" i="11" s="1"/>
  <c r="M59" i="11"/>
  <c r="N59" i="11" s="1"/>
  <c r="O59" i="11" s="1"/>
  <c r="M58" i="11"/>
  <c r="N58" i="11" s="1"/>
  <c r="O58" i="11" s="1"/>
  <c r="M57" i="11"/>
  <c r="N57" i="11" s="1"/>
  <c r="O57" i="11" s="1"/>
  <c r="M56" i="11"/>
  <c r="N56" i="11" s="1"/>
  <c r="O56" i="11" s="1"/>
  <c r="M55" i="11"/>
  <c r="N55" i="11" s="1"/>
  <c r="O55" i="11" s="1"/>
  <c r="M54" i="11"/>
  <c r="N54" i="11" s="1"/>
  <c r="O54" i="11" s="1"/>
  <c r="M53" i="11"/>
  <c r="N53" i="11" s="1"/>
  <c r="O53" i="11" s="1"/>
  <c r="M52" i="11"/>
  <c r="N52" i="11" s="1"/>
  <c r="O52" i="11" s="1"/>
  <c r="M51" i="11"/>
  <c r="N51" i="11" s="1"/>
  <c r="O51" i="11" s="1"/>
  <c r="M50" i="11"/>
  <c r="N50" i="11" s="1"/>
  <c r="O50" i="11" s="1"/>
  <c r="M49" i="11"/>
  <c r="N49" i="11" s="1"/>
  <c r="O49" i="11" s="1"/>
  <c r="M48" i="11"/>
  <c r="N48" i="11" s="1"/>
  <c r="O48" i="11" s="1"/>
  <c r="M47" i="11"/>
  <c r="N47" i="11" s="1"/>
  <c r="O47" i="11" s="1"/>
  <c r="M46" i="11"/>
  <c r="N46" i="11" s="1"/>
  <c r="O46" i="11" s="1"/>
  <c r="M45" i="11"/>
  <c r="N45" i="11" s="1"/>
  <c r="O45" i="11" s="1"/>
  <c r="M44" i="11"/>
  <c r="N44" i="11" s="1"/>
  <c r="O44" i="11" s="1"/>
  <c r="M43" i="11"/>
  <c r="N43" i="11" s="1"/>
  <c r="O43" i="11" s="1"/>
  <c r="M42" i="11"/>
  <c r="N42" i="11" s="1"/>
  <c r="O42" i="11" s="1"/>
  <c r="M41" i="11"/>
  <c r="N41" i="11" s="1"/>
  <c r="O41" i="11" s="1"/>
  <c r="M40" i="11"/>
  <c r="N40" i="11" s="1"/>
  <c r="O40" i="11" s="1"/>
  <c r="M39" i="11"/>
  <c r="N39" i="11" s="1"/>
  <c r="O39" i="11" s="1"/>
  <c r="M38" i="11"/>
  <c r="N38" i="11" s="1"/>
  <c r="O38" i="11" s="1"/>
  <c r="M37" i="11"/>
  <c r="N37" i="11" s="1"/>
  <c r="O37" i="11" s="1"/>
  <c r="M36" i="11"/>
  <c r="N36" i="11" s="1"/>
  <c r="O36" i="11" s="1"/>
  <c r="M35" i="11"/>
  <c r="N35" i="11" s="1"/>
  <c r="O35" i="11" s="1"/>
  <c r="M34" i="11"/>
  <c r="N34" i="11" s="1"/>
  <c r="O34" i="11" s="1"/>
  <c r="M33" i="11"/>
  <c r="N33" i="11" s="1"/>
  <c r="O33" i="11" s="1"/>
  <c r="M32" i="11"/>
  <c r="N32" i="11" s="1"/>
  <c r="O32" i="11" s="1"/>
  <c r="M31" i="11"/>
  <c r="N31" i="11" s="1"/>
  <c r="O31" i="11" s="1"/>
  <c r="M29" i="11"/>
  <c r="N29" i="11" s="1"/>
  <c r="O29" i="11" s="1"/>
  <c r="M28" i="11"/>
  <c r="N28" i="11" s="1"/>
  <c r="O28" i="11" s="1"/>
  <c r="M27" i="11"/>
  <c r="N27" i="11" s="1"/>
  <c r="O27" i="11" s="1"/>
  <c r="M26" i="11"/>
  <c r="N26" i="11" s="1"/>
  <c r="O26" i="11" s="1"/>
  <c r="M25" i="11"/>
  <c r="N25" i="11" s="1"/>
  <c r="O25" i="11" s="1"/>
  <c r="M24" i="11"/>
  <c r="N24" i="11" s="1"/>
  <c r="O24" i="11" s="1"/>
  <c r="M23" i="11"/>
  <c r="N23" i="11" s="1"/>
  <c r="O23" i="11" s="1"/>
  <c r="M22" i="11"/>
  <c r="N22" i="11" s="1"/>
  <c r="O22" i="11" s="1"/>
  <c r="M21" i="11"/>
  <c r="N21" i="11" s="1"/>
  <c r="O21" i="11" s="1"/>
  <c r="M20" i="11"/>
  <c r="N20" i="11" s="1"/>
  <c r="O20" i="11" s="1"/>
  <c r="M19" i="11"/>
  <c r="N19" i="11" s="1"/>
  <c r="O19" i="11" s="1"/>
  <c r="M18" i="11"/>
  <c r="N18" i="11" s="1"/>
  <c r="O18" i="11" s="1"/>
  <c r="M17" i="11"/>
  <c r="N17" i="11" s="1"/>
  <c r="O17" i="11" s="1"/>
  <c r="M16" i="11"/>
  <c r="N16" i="11" s="1"/>
  <c r="O16" i="11" s="1"/>
  <c r="M15" i="11"/>
  <c r="N15" i="11" s="1"/>
  <c r="O15" i="11" s="1"/>
  <c r="M14" i="11"/>
  <c r="N14" i="11" s="1"/>
  <c r="O14" i="11" s="1"/>
  <c r="M13" i="11"/>
  <c r="N13" i="11" s="1"/>
  <c r="O13" i="11" s="1"/>
  <c r="M12" i="11"/>
  <c r="N12" i="11" s="1"/>
  <c r="O12" i="11" s="1"/>
  <c r="M11" i="11"/>
  <c r="N11" i="11" s="1"/>
  <c r="O11" i="11" s="1"/>
  <c r="M10" i="11"/>
  <c r="N10" i="11" s="1"/>
  <c r="O10" i="11" s="1"/>
  <c r="M9" i="11"/>
  <c r="N9" i="11" s="1"/>
  <c r="O9" i="11" s="1"/>
  <c r="M8" i="11"/>
  <c r="N8" i="11" s="1"/>
  <c r="O8" i="11" s="1"/>
  <c r="M7" i="11"/>
  <c r="N7" i="11" s="1"/>
  <c r="O7" i="11" s="1"/>
  <c r="M6" i="11"/>
  <c r="N6" i="11" s="1"/>
  <c r="O6" i="11" s="1"/>
  <c r="M5" i="11"/>
  <c r="N5" i="11" s="1"/>
  <c r="O5" i="11" s="1"/>
  <c r="M4" i="11"/>
  <c r="N4" i="11" s="1"/>
  <c r="O4" i="11" s="1"/>
  <c r="M3" i="11"/>
  <c r="N3" i="11" s="1"/>
  <c r="O3" i="11" s="1"/>
  <c r="AT5" i="1" l="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Q5" i="1"/>
  <c r="AQ6" i="1"/>
  <c r="AQ7" i="1"/>
  <c r="AQ8" i="1"/>
  <c r="AQ9" i="1"/>
  <c r="AQ10" i="1"/>
  <c r="AQ11" i="1"/>
  <c r="AQ12" i="1"/>
  <c r="AQ13" i="1"/>
  <c r="AQ14" i="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Q71" i="1"/>
  <c r="AQ72" i="1"/>
  <c r="AQ73" i="1"/>
  <c r="AQ74" i="1"/>
  <c r="AQ75" i="1"/>
  <c r="AQ76" i="1"/>
  <c r="AQ77"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M5" i="1"/>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I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BE4" i="1"/>
  <c r="AT4" i="1"/>
  <c r="AQ4" i="1"/>
  <c r="AM4" i="1"/>
  <c r="AI4" i="1"/>
  <c r="AF4" i="1"/>
  <c r="AB4" i="1"/>
  <c r="X4" i="1"/>
  <c r="S4" i="1"/>
  <c r="P4" i="1"/>
  <c r="R6" i="8" l="1"/>
  <c r="R5" i="8"/>
  <c r="R4" i="8"/>
  <c r="Q6" i="8"/>
  <c r="Q5" i="8"/>
  <c r="Q4" i="8"/>
  <c r="O5" i="8" l="1"/>
  <c r="O6" i="8" s="1"/>
  <c r="L5" i="8"/>
  <c r="L6" i="8" s="1"/>
  <c r="K5" i="8"/>
  <c r="K6" i="8" s="1"/>
  <c r="J5" i="8"/>
  <c r="J6" i="8" s="1"/>
  <c r="G5" i="8"/>
  <c r="G6" i="8" s="1"/>
  <c r="E5" i="8"/>
  <c r="E6" i="8" s="1"/>
  <c r="D5" i="8"/>
  <c r="D6" i="8" s="1"/>
  <c r="B5" i="8"/>
  <c r="B6" i="8" s="1"/>
  <c r="L4" i="8"/>
  <c r="J4" i="8"/>
  <c r="I4" i="8"/>
  <c r="G4" i="8"/>
  <c r="E4" i="8"/>
  <c r="D4" i="8"/>
  <c r="B4" i="8"/>
  <c r="N56" i="14"/>
  <c r="M56" i="14"/>
  <c r="K56" i="14"/>
  <c r="N55" i="14"/>
  <c r="M55" i="14"/>
  <c r="K55" i="14"/>
  <c r="N54" i="14"/>
  <c r="M54" i="14"/>
  <c r="K54" i="14"/>
  <c r="N53" i="14"/>
  <c r="M53" i="14"/>
  <c r="K53" i="14"/>
  <c r="N52" i="14"/>
  <c r="M52" i="14"/>
  <c r="K52" i="14"/>
  <c r="N51" i="14"/>
  <c r="M51" i="14"/>
  <c r="K51" i="14"/>
  <c r="N50" i="14"/>
  <c r="M50" i="14"/>
  <c r="K50" i="14"/>
  <c r="N49" i="14"/>
  <c r="M49" i="14"/>
  <c r="K49" i="14"/>
  <c r="N48" i="14"/>
  <c r="M48" i="14"/>
  <c r="K48" i="14"/>
  <c r="N47" i="14"/>
  <c r="M47" i="14"/>
  <c r="K47" i="14"/>
  <c r="N46" i="14"/>
  <c r="M46" i="14"/>
  <c r="K46" i="14"/>
  <c r="N45" i="14"/>
  <c r="M45" i="14"/>
  <c r="K45" i="14"/>
  <c r="N44" i="14"/>
  <c r="M44" i="14"/>
  <c r="K44" i="14"/>
  <c r="N43" i="14"/>
  <c r="M43" i="14"/>
  <c r="K43" i="14"/>
  <c r="N42" i="14"/>
  <c r="M42" i="14"/>
  <c r="K42" i="14"/>
  <c r="N41" i="14"/>
  <c r="M41" i="14"/>
  <c r="K41" i="14"/>
  <c r="N40" i="14"/>
  <c r="M40" i="14"/>
  <c r="K40" i="14"/>
  <c r="N39" i="14"/>
  <c r="M39" i="14"/>
  <c r="K39" i="14"/>
  <c r="N38" i="14"/>
  <c r="M38" i="14"/>
  <c r="K38" i="14"/>
  <c r="N37" i="14"/>
  <c r="M37" i="14"/>
  <c r="K37" i="14"/>
  <c r="N36" i="14"/>
  <c r="M36" i="14"/>
  <c r="K36" i="14"/>
  <c r="N35" i="14"/>
  <c r="M35" i="14"/>
  <c r="K35" i="14"/>
  <c r="N34" i="14"/>
  <c r="M34" i="14"/>
  <c r="K34" i="14"/>
  <c r="N33" i="14"/>
  <c r="M33" i="14"/>
  <c r="K33" i="14"/>
  <c r="N32" i="14"/>
  <c r="M32" i="14"/>
  <c r="K32" i="14"/>
  <c r="N31" i="14"/>
  <c r="M31" i="14"/>
  <c r="K31" i="14"/>
  <c r="N30" i="14"/>
  <c r="M30" i="14"/>
  <c r="K30" i="14"/>
  <c r="N29" i="14"/>
  <c r="M29" i="14"/>
  <c r="K29" i="14"/>
  <c r="N28" i="14"/>
  <c r="M28" i="14"/>
  <c r="K28" i="14"/>
  <c r="N27" i="14"/>
  <c r="M27" i="14"/>
  <c r="K27" i="14"/>
  <c r="N26" i="14"/>
  <c r="M26" i="14"/>
  <c r="K26" i="14"/>
  <c r="N25" i="14"/>
  <c r="M25" i="14"/>
  <c r="K25" i="14"/>
  <c r="N24" i="14"/>
  <c r="M24" i="14"/>
  <c r="K24" i="14"/>
  <c r="N23" i="14"/>
  <c r="M23" i="14"/>
  <c r="K23" i="14"/>
  <c r="N22" i="14"/>
  <c r="M22" i="14"/>
  <c r="K22" i="14"/>
  <c r="N21" i="14"/>
  <c r="M21" i="14"/>
  <c r="K21" i="14"/>
  <c r="N20" i="14"/>
  <c r="M20" i="14"/>
  <c r="K20" i="14"/>
  <c r="N19" i="14"/>
  <c r="M19" i="14"/>
  <c r="K19" i="14"/>
  <c r="N18" i="14"/>
  <c r="M18" i="14"/>
  <c r="K18" i="14"/>
  <c r="N17" i="14"/>
  <c r="M17" i="14"/>
  <c r="K17" i="14"/>
  <c r="N16" i="14"/>
  <c r="M16" i="14"/>
  <c r="K16" i="14"/>
  <c r="N15" i="14"/>
  <c r="M15" i="14"/>
  <c r="K15" i="14"/>
  <c r="N14" i="14"/>
  <c r="M14" i="14"/>
  <c r="K14" i="14"/>
  <c r="N13" i="14"/>
  <c r="M13" i="14"/>
  <c r="K13" i="14"/>
  <c r="N12" i="14"/>
  <c r="M12" i="14"/>
  <c r="K12" i="14"/>
  <c r="N11" i="14"/>
  <c r="M11" i="14"/>
  <c r="K11" i="14"/>
  <c r="N10" i="14"/>
  <c r="M10" i="14"/>
  <c r="K10" i="14"/>
  <c r="N9" i="14"/>
  <c r="M9" i="14"/>
  <c r="K9" i="14"/>
  <c r="N8" i="14"/>
  <c r="M8" i="14"/>
  <c r="K8" i="14"/>
  <c r="N7" i="14"/>
  <c r="M7" i="14"/>
  <c r="K7" i="14"/>
  <c r="N6" i="14"/>
  <c r="M6" i="14"/>
  <c r="K6" i="14"/>
  <c r="N5" i="14"/>
  <c r="M5" i="14"/>
  <c r="K5" i="14"/>
  <c r="N4" i="14"/>
  <c r="M4" i="14"/>
  <c r="K4" i="14"/>
  <c r="Q3" i="14"/>
  <c r="T56" i="13"/>
  <c r="N56" i="13"/>
  <c r="M56" i="13"/>
  <c r="L56" i="13"/>
  <c r="J56" i="13"/>
  <c r="H56" i="13"/>
  <c r="T55" i="13"/>
  <c r="N55" i="13"/>
  <c r="M55" i="13"/>
  <c r="L55" i="13"/>
  <c r="J55" i="13"/>
  <c r="H55" i="13"/>
  <c r="T54" i="13"/>
  <c r="N54" i="13"/>
  <c r="M54" i="13"/>
  <c r="L54" i="13"/>
  <c r="J54" i="13"/>
  <c r="H54" i="13"/>
  <c r="T53" i="13"/>
  <c r="N53" i="13"/>
  <c r="M53" i="13"/>
  <c r="L53" i="13"/>
  <c r="J53" i="13"/>
  <c r="H53" i="13"/>
  <c r="T52" i="13"/>
  <c r="N52" i="13"/>
  <c r="M52" i="13"/>
  <c r="L52" i="13"/>
  <c r="J52" i="13"/>
  <c r="H52" i="13"/>
  <c r="T51" i="13"/>
  <c r="N51" i="13"/>
  <c r="M51" i="13"/>
  <c r="L51" i="13"/>
  <c r="J51" i="13"/>
  <c r="H51" i="13"/>
  <c r="T50" i="13"/>
  <c r="N50" i="13"/>
  <c r="M50" i="13"/>
  <c r="L50" i="13"/>
  <c r="J50" i="13"/>
  <c r="H50" i="13"/>
  <c r="T49" i="13"/>
  <c r="N49" i="13"/>
  <c r="M49" i="13"/>
  <c r="L49" i="13"/>
  <c r="J49" i="13"/>
  <c r="H49" i="13"/>
  <c r="T48" i="13"/>
  <c r="N48" i="13"/>
  <c r="M48" i="13"/>
  <c r="L48" i="13"/>
  <c r="J48" i="13"/>
  <c r="H48" i="13"/>
  <c r="T47" i="13"/>
  <c r="N47" i="13"/>
  <c r="M47" i="13"/>
  <c r="L47" i="13"/>
  <c r="J47" i="13"/>
  <c r="H47" i="13"/>
  <c r="T46" i="13"/>
  <c r="N46" i="13"/>
  <c r="M46" i="13"/>
  <c r="L46" i="13"/>
  <c r="J46" i="13"/>
  <c r="H46" i="13"/>
  <c r="T45" i="13"/>
  <c r="N45" i="13"/>
  <c r="M45" i="13"/>
  <c r="L45" i="13"/>
  <c r="J45" i="13"/>
  <c r="H45" i="13"/>
  <c r="T44" i="13"/>
  <c r="N44" i="13"/>
  <c r="M44" i="13"/>
  <c r="L44" i="13"/>
  <c r="J44" i="13"/>
  <c r="H44" i="13"/>
  <c r="T43" i="13"/>
  <c r="N43" i="13"/>
  <c r="M43" i="13"/>
  <c r="L43" i="13"/>
  <c r="J43" i="13"/>
  <c r="H43" i="13"/>
  <c r="T42" i="13"/>
  <c r="N42" i="13"/>
  <c r="M42" i="13"/>
  <c r="L42" i="13"/>
  <c r="J42" i="13"/>
  <c r="H42" i="13"/>
  <c r="T41" i="13"/>
  <c r="N41" i="13"/>
  <c r="M41" i="13"/>
  <c r="L41" i="13"/>
  <c r="J41" i="13"/>
  <c r="H41" i="13"/>
  <c r="T40" i="13"/>
  <c r="N40" i="13"/>
  <c r="M40" i="13"/>
  <c r="L40" i="13"/>
  <c r="J40" i="13"/>
  <c r="H40" i="13"/>
  <c r="T39" i="13"/>
  <c r="N39" i="13"/>
  <c r="M39" i="13"/>
  <c r="L39" i="13"/>
  <c r="J39" i="13"/>
  <c r="H39" i="13"/>
  <c r="T38" i="13"/>
  <c r="N38" i="13"/>
  <c r="M38" i="13"/>
  <c r="L38" i="13"/>
  <c r="J38" i="13"/>
  <c r="H38" i="13"/>
  <c r="T37" i="13"/>
  <c r="N37" i="13"/>
  <c r="M37" i="13"/>
  <c r="L37" i="13"/>
  <c r="J37" i="13"/>
  <c r="H37" i="13"/>
  <c r="T36" i="13"/>
  <c r="N36" i="13"/>
  <c r="M36" i="13"/>
  <c r="L36" i="13"/>
  <c r="J36" i="13"/>
  <c r="H36" i="13"/>
  <c r="T35" i="13"/>
  <c r="N35" i="13"/>
  <c r="M35" i="13"/>
  <c r="L35" i="13"/>
  <c r="J35" i="13"/>
  <c r="H35" i="13"/>
  <c r="T34" i="13"/>
  <c r="N34" i="13"/>
  <c r="M34" i="13"/>
  <c r="L34" i="13"/>
  <c r="J34" i="13"/>
  <c r="H34" i="13"/>
  <c r="T33" i="13"/>
  <c r="N33" i="13"/>
  <c r="M33" i="13"/>
  <c r="L33" i="13"/>
  <c r="J33" i="13"/>
  <c r="H33" i="13"/>
  <c r="T32" i="13"/>
  <c r="N32" i="13"/>
  <c r="M32" i="13"/>
  <c r="L32" i="13"/>
  <c r="J32" i="13"/>
  <c r="H32" i="13"/>
  <c r="T31" i="13"/>
  <c r="N31" i="13"/>
  <c r="M31" i="13"/>
  <c r="L31" i="13"/>
  <c r="J31" i="13"/>
  <c r="H31" i="13"/>
  <c r="T30" i="13"/>
  <c r="N30" i="13"/>
  <c r="M30" i="13"/>
  <c r="L30" i="13"/>
  <c r="J30" i="13"/>
  <c r="H30" i="13"/>
  <c r="T29" i="13"/>
  <c r="N29" i="13"/>
  <c r="M29" i="13"/>
  <c r="L29" i="13"/>
  <c r="J29" i="13"/>
  <c r="H29" i="13"/>
  <c r="T28" i="13"/>
  <c r="N28" i="13"/>
  <c r="M28" i="13"/>
  <c r="L28" i="13"/>
  <c r="J28" i="13"/>
  <c r="H28" i="13"/>
  <c r="T27" i="13"/>
  <c r="N27" i="13"/>
  <c r="M27" i="13"/>
  <c r="L27" i="13"/>
  <c r="J27" i="13"/>
  <c r="H27" i="13"/>
  <c r="T26" i="13"/>
  <c r="N26" i="13"/>
  <c r="M26" i="13"/>
  <c r="L26" i="13"/>
  <c r="J26" i="13"/>
  <c r="H26" i="13"/>
  <c r="T25" i="13"/>
  <c r="N25" i="13"/>
  <c r="M25" i="13"/>
  <c r="L25" i="13"/>
  <c r="J25" i="13"/>
  <c r="H25" i="13"/>
  <c r="T24" i="13"/>
  <c r="N24" i="13"/>
  <c r="M24" i="13"/>
  <c r="L24" i="13"/>
  <c r="J24" i="13"/>
  <c r="H24" i="13"/>
  <c r="T23" i="13"/>
  <c r="N23" i="13"/>
  <c r="M23" i="13"/>
  <c r="L23" i="13"/>
  <c r="J23" i="13"/>
  <c r="H23" i="13"/>
  <c r="T22" i="13"/>
  <c r="N22" i="13"/>
  <c r="M22" i="13"/>
  <c r="L22" i="13"/>
  <c r="J22" i="13"/>
  <c r="H22" i="13"/>
  <c r="T21" i="13"/>
  <c r="N21" i="13"/>
  <c r="M21" i="13"/>
  <c r="L21" i="13"/>
  <c r="J21" i="13"/>
  <c r="H21" i="13"/>
  <c r="T20" i="13"/>
  <c r="N20" i="13"/>
  <c r="M20" i="13"/>
  <c r="L20" i="13"/>
  <c r="J20" i="13"/>
  <c r="H20" i="13"/>
  <c r="T19" i="13"/>
  <c r="N19" i="13"/>
  <c r="M19" i="13"/>
  <c r="L19" i="13"/>
  <c r="J19" i="13"/>
  <c r="H19" i="13"/>
  <c r="T18" i="13"/>
  <c r="N18" i="13"/>
  <c r="M18" i="13"/>
  <c r="L18" i="13"/>
  <c r="J18" i="13"/>
  <c r="H18" i="13"/>
  <c r="T17" i="13"/>
  <c r="N17" i="13"/>
  <c r="M17" i="13"/>
  <c r="L17" i="13"/>
  <c r="J17" i="13"/>
  <c r="H17" i="13"/>
  <c r="T16" i="13"/>
  <c r="N16" i="13"/>
  <c r="M16" i="13"/>
  <c r="L16" i="13"/>
  <c r="J16" i="13"/>
  <c r="H16" i="13"/>
  <c r="T15" i="13"/>
  <c r="N15" i="13"/>
  <c r="M15" i="13"/>
  <c r="L15" i="13"/>
  <c r="J15" i="13"/>
  <c r="H15" i="13"/>
  <c r="T14" i="13"/>
  <c r="N14" i="13"/>
  <c r="M14" i="13"/>
  <c r="L14" i="13"/>
  <c r="J14" i="13"/>
  <c r="H14" i="13"/>
  <c r="T13" i="13"/>
  <c r="N13" i="13"/>
  <c r="M13" i="13"/>
  <c r="L13" i="13"/>
  <c r="J13" i="13"/>
  <c r="H13" i="13"/>
  <c r="T12" i="13"/>
  <c r="N12" i="13"/>
  <c r="M12" i="13"/>
  <c r="L12" i="13"/>
  <c r="J12" i="13"/>
  <c r="H12" i="13"/>
  <c r="T11" i="13"/>
  <c r="N11" i="13"/>
  <c r="M11" i="13"/>
  <c r="L11" i="13"/>
  <c r="J11" i="13"/>
  <c r="H11" i="13"/>
  <c r="T10" i="13"/>
  <c r="N10" i="13"/>
  <c r="M10" i="13"/>
  <c r="L10" i="13"/>
  <c r="J10" i="13"/>
  <c r="H10" i="13"/>
  <c r="T9" i="13"/>
  <c r="N9" i="13"/>
  <c r="M9" i="13"/>
  <c r="L9" i="13"/>
  <c r="J9" i="13"/>
  <c r="H9" i="13"/>
  <c r="T8" i="13"/>
  <c r="N8" i="13"/>
  <c r="M8" i="13"/>
  <c r="L8" i="13"/>
  <c r="J8" i="13"/>
  <c r="H8" i="13"/>
  <c r="T7" i="13"/>
  <c r="N7" i="13"/>
  <c r="M7" i="13"/>
  <c r="L7" i="13"/>
  <c r="J7" i="13"/>
  <c r="H7" i="13"/>
  <c r="T6" i="13"/>
  <c r="N6" i="13"/>
  <c r="M6" i="13"/>
  <c r="L6" i="13"/>
  <c r="J6" i="13"/>
  <c r="H6" i="13"/>
  <c r="T5" i="13"/>
  <c r="N5" i="13"/>
  <c r="M5" i="13"/>
  <c r="L5" i="13"/>
  <c r="J5" i="13"/>
  <c r="H5" i="13"/>
  <c r="T4" i="13"/>
  <c r="S4" i="13"/>
  <c r="N4" i="13"/>
  <c r="M4" i="13"/>
  <c r="L4" i="13"/>
  <c r="J4" i="13"/>
  <c r="H4" i="13"/>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P5" i="8" s="1"/>
  <c r="P6" i="8" s="1"/>
  <c r="J120" i="11"/>
  <c r="K120" i="11" s="1"/>
  <c r="I120" i="11"/>
  <c r="J119" i="11"/>
  <c r="K119" i="11" s="1"/>
  <c r="I119" i="11"/>
  <c r="J118" i="11"/>
  <c r="K118" i="11" s="1"/>
  <c r="I118" i="11"/>
  <c r="J117" i="11"/>
  <c r="K117" i="11" s="1"/>
  <c r="I117" i="11"/>
  <c r="J116" i="11"/>
  <c r="K116" i="11" s="1"/>
  <c r="I116" i="11"/>
  <c r="J115" i="11"/>
  <c r="K115" i="11" s="1"/>
  <c r="I115" i="11"/>
  <c r="J114" i="11"/>
  <c r="K114" i="11" s="1"/>
  <c r="I114" i="11"/>
  <c r="J113" i="11"/>
  <c r="K113" i="11" s="1"/>
  <c r="I113" i="11"/>
  <c r="J112" i="11"/>
  <c r="K112" i="11" s="1"/>
  <c r="I112" i="11"/>
  <c r="J111" i="11"/>
  <c r="K111" i="11" s="1"/>
  <c r="I111" i="11"/>
  <c r="J110" i="11"/>
  <c r="K110" i="11" s="1"/>
  <c r="I110" i="11"/>
  <c r="J109" i="11"/>
  <c r="K109" i="11" s="1"/>
  <c r="I109" i="11"/>
  <c r="J108" i="11"/>
  <c r="K108" i="11" s="1"/>
  <c r="I108" i="11"/>
  <c r="J107" i="11"/>
  <c r="K107" i="11" s="1"/>
  <c r="I107" i="11"/>
  <c r="J106" i="11"/>
  <c r="K106" i="11" s="1"/>
  <c r="I106" i="11"/>
  <c r="J105" i="11"/>
  <c r="K105" i="11" s="1"/>
  <c r="I105" i="11"/>
  <c r="J104" i="11"/>
  <c r="K104" i="11" s="1"/>
  <c r="I104" i="11"/>
  <c r="J103" i="11"/>
  <c r="K103" i="11" s="1"/>
  <c r="L103" i="11" s="1"/>
  <c r="I103" i="11"/>
  <c r="J102" i="11"/>
  <c r="K102" i="11" s="1"/>
  <c r="I102" i="11"/>
  <c r="J101" i="11"/>
  <c r="K101" i="11" s="1"/>
  <c r="I101" i="11"/>
  <c r="J100" i="11"/>
  <c r="K100" i="11" s="1"/>
  <c r="I100" i="11"/>
  <c r="J99" i="11"/>
  <c r="K99" i="11" s="1"/>
  <c r="I99" i="11"/>
  <c r="J98" i="11"/>
  <c r="K98" i="11" s="1"/>
  <c r="I98" i="11"/>
  <c r="J97" i="11"/>
  <c r="K97" i="11" s="1"/>
  <c r="I97" i="11"/>
  <c r="J96" i="11"/>
  <c r="K96" i="11" s="1"/>
  <c r="I96" i="11"/>
  <c r="J95" i="11"/>
  <c r="K95" i="11" s="1"/>
  <c r="I95" i="11"/>
  <c r="J94" i="11"/>
  <c r="K94" i="11" s="1"/>
  <c r="I94" i="11"/>
  <c r="J93" i="11"/>
  <c r="K93" i="11" s="1"/>
  <c r="I93" i="11"/>
  <c r="J92" i="11"/>
  <c r="K92" i="11" s="1"/>
  <c r="I92" i="11"/>
  <c r="J91" i="11"/>
  <c r="K91" i="11" s="1"/>
  <c r="I91" i="11"/>
  <c r="J90" i="11"/>
  <c r="K90" i="11" s="1"/>
  <c r="I90" i="11"/>
  <c r="J89" i="11"/>
  <c r="K89" i="11" s="1"/>
  <c r="I89" i="11"/>
  <c r="J88" i="11"/>
  <c r="K88" i="11" s="1"/>
  <c r="I88" i="11"/>
  <c r="J87" i="11"/>
  <c r="K87" i="11" s="1"/>
  <c r="I87" i="11"/>
  <c r="J86" i="11"/>
  <c r="K86" i="11" s="1"/>
  <c r="I86" i="11"/>
  <c r="J85" i="11"/>
  <c r="K85" i="11" s="1"/>
  <c r="I85" i="11"/>
  <c r="J84" i="11"/>
  <c r="K84" i="11" s="1"/>
  <c r="I84" i="11"/>
  <c r="J83" i="11"/>
  <c r="K83" i="11" s="1"/>
  <c r="I83" i="11"/>
  <c r="J82" i="11"/>
  <c r="K82" i="11" s="1"/>
  <c r="I82" i="11"/>
  <c r="J81" i="11"/>
  <c r="K81" i="11" s="1"/>
  <c r="I81" i="11"/>
  <c r="J80" i="11"/>
  <c r="K80" i="11" s="1"/>
  <c r="I80" i="11"/>
  <c r="J79" i="11"/>
  <c r="K79" i="11" s="1"/>
  <c r="I79" i="11"/>
  <c r="J78" i="11"/>
  <c r="K78" i="11" s="1"/>
  <c r="I78" i="11"/>
  <c r="J77" i="11"/>
  <c r="K77" i="11" s="1"/>
  <c r="I77" i="11"/>
  <c r="J76" i="11"/>
  <c r="K76" i="11" s="1"/>
  <c r="I76" i="11"/>
  <c r="J75" i="11"/>
  <c r="K75" i="11" s="1"/>
  <c r="I75" i="11"/>
  <c r="J74" i="11"/>
  <c r="K74" i="11" s="1"/>
  <c r="I74" i="11"/>
  <c r="J73" i="11"/>
  <c r="K73" i="11" s="1"/>
  <c r="I73" i="11"/>
  <c r="J72" i="11"/>
  <c r="K72" i="11" s="1"/>
  <c r="I72" i="11"/>
  <c r="J71" i="11"/>
  <c r="K71" i="11" s="1"/>
  <c r="I71" i="11"/>
  <c r="J70" i="11"/>
  <c r="K70" i="11" s="1"/>
  <c r="I70" i="11"/>
  <c r="J69" i="11"/>
  <c r="K69" i="11" s="1"/>
  <c r="I69" i="11"/>
  <c r="J68" i="11"/>
  <c r="K68" i="11" s="1"/>
  <c r="I68" i="11"/>
  <c r="J67" i="11"/>
  <c r="K67" i="11" s="1"/>
  <c r="L67" i="11" s="1"/>
  <c r="I67" i="11"/>
  <c r="J66" i="11"/>
  <c r="K66" i="11" s="1"/>
  <c r="I66" i="11"/>
  <c r="J65" i="11"/>
  <c r="K65" i="11" s="1"/>
  <c r="I65" i="11"/>
  <c r="J64" i="11"/>
  <c r="K64" i="11" s="1"/>
  <c r="I64" i="11"/>
  <c r="J63" i="11"/>
  <c r="K63" i="11" s="1"/>
  <c r="I63" i="11"/>
  <c r="J62" i="11"/>
  <c r="K62" i="11" s="1"/>
  <c r="I62" i="11"/>
  <c r="J61" i="11"/>
  <c r="K61" i="11" s="1"/>
  <c r="I61" i="11"/>
  <c r="J60" i="11"/>
  <c r="K60" i="11" s="1"/>
  <c r="I60" i="11"/>
  <c r="J59" i="11"/>
  <c r="K59" i="11" s="1"/>
  <c r="I59" i="11"/>
  <c r="J58" i="11"/>
  <c r="K58" i="11" s="1"/>
  <c r="I58" i="11"/>
  <c r="J57" i="11"/>
  <c r="K57" i="11" s="1"/>
  <c r="I57" i="11"/>
  <c r="J56" i="11"/>
  <c r="K56" i="11" s="1"/>
  <c r="I56" i="11"/>
  <c r="J55" i="11"/>
  <c r="K55" i="11" s="1"/>
  <c r="I55" i="11"/>
  <c r="J54" i="11"/>
  <c r="K54" i="11" s="1"/>
  <c r="I54" i="11"/>
  <c r="J53" i="11"/>
  <c r="K53" i="11" s="1"/>
  <c r="I53" i="11"/>
  <c r="J52" i="11"/>
  <c r="K52" i="11" s="1"/>
  <c r="I52" i="11"/>
  <c r="J51" i="11"/>
  <c r="K51" i="11" s="1"/>
  <c r="I51" i="11"/>
  <c r="J50" i="11"/>
  <c r="K50" i="11" s="1"/>
  <c r="I50" i="11"/>
  <c r="J49" i="11"/>
  <c r="K49" i="11" s="1"/>
  <c r="I49" i="11"/>
  <c r="J48" i="11"/>
  <c r="K48" i="11" s="1"/>
  <c r="I48" i="11"/>
  <c r="J47" i="11"/>
  <c r="K47" i="11" s="1"/>
  <c r="I47" i="11"/>
  <c r="J46" i="11"/>
  <c r="K46" i="11" s="1"/>
  <c r="I46" i="11"/>
  <c r="J45" i="11"/>
  <c r="K45" i="11" s="1"/>
  <c r="I45" i="11"/>
  <c r="J44" i="11"/>
  <c r="K44" i="11" s="1"/>
  <c r="I44" i="11"/>
  <c r="J43" i="11"/>
  <c r="K43" i="11" s="1"/>
  <c r="I43" i="11"/>
  <c r="J42" i="11"/>
  <c r="K42" i="11" s="1"/>
  <c r="I42" i="11"/>
  <c r="J41" i="11"/>
  <c r="K41" i="11" s="1"/>
  <c r="I41" i="11"/>
  <c r="J40" i="11"/>
  <c r="K40" i="11" s="1"/>
  <c r="I40" i="11"/>
  <c r="J39" i="11"/>
  <c r="K39" i="11" s="1"/>
  <c r="I39" i="11"/>
  <c r="J38" i="11"/>
  <c r="K38" i="11" s="1"/>
  <c r="I38" i="11"/>
  <c r="J37" i="11"/>
  <c r="K37" i="11" s="1"/>
  <c r="I37" i="11"/>
  <c r="J36" i="11"/>
  <c r="K36" i="11" s="1"/>
  <c r="I36" i="11"/>
  <c r="J35" i="11"/>
  <c r="K35" i="11" s="1"/>
  <c r="I35" i="11"/>
  <c r="J34" i="11"/>
  <c r="K34" i="11" s="1"/>
  <c r="I34" i="11"/>
  <c r="J33" i="11"/>
  <c r="K33" i="11" s="1"/>
  <c r="I33" i="11"/>
  <c r="J32" i="11"/>
  <c r="K32" i="11" s="1"/>
  <c r="I32" i="11"/>
  <c r="J31" i="11"/>
  <c r="K31" i="11" s="1"/>
  <c r="L31" i="11" s="1"/>
  <c r="I31" i="11"/>
  <c r="J30" i="11"/>
  <c r="K30" i="11" s="1"/>
  <c r="I30" i="11"/>
  <c r="J29" i="11"/>
  <c r="K29" i="11" s="1"/>
  <c r="I29" i="11"/>
  <c r="J28" i="11"/>
  <c r="K28" i="11" s="1"/>
  <c r="I28" i="11"/>
  <c r="J27" i="11"/>
  <c r="K27" i="11" s="1"/>
  <c r="I27" i="11"/>
  <c r="J26" i="11"/>
  <c r="K26" i="11" s="1"/>
  <c r="I26" i="11"/>
  <c r="J25" i="11"/>
  <c r="K25" i="11" s="1"/>
  <c r="I25" i="11"/>
  <c r="J24" i="11"/>
  <c r="K24" i="11" s="1"/>
  <c r="I24" i="11"/>
  <c r="J23" i="11"/>
  <c r="K23" i="11" s="1"/>
  <c r="I23" i="11"/>
  <c r="J22" i="11"/>
  <c r="K22" i="11" s="1"/>
  <c r="I22" i="11"/>
  <c r="J21" i="11"/>
  <c r="K21" i="11" s="1"/>
  <c r="I21" i="11"/>
  <c r="J20" i="11"/>
  <c r="K20" i="11" s="1"/>
  <c r="I20" i="11"/>
  <c r="J19" i="11"/>
  <c r="K19" i="11" s="1"/>
  <c r="I19" i="11"/>
  <c r="J18" i="11"/>
  <c r="K18" i="11" s="1"/>
  <c r="I18" i="11"/>
  <c r="J17" i="11"/>
  <c r="K17" i="11" s="1"/>
  <c r="I17" i="11"/>
  <c r="J16" i="11"/>
  <c r="K16" i="11" s="1"/>
  <c r="I16" i="11"/>
  <c r="J15" i="11"/>
  <c r="K15" i="11" s="1"/>
  <c r="I15" i="11"/>
  <c r="J14" i="11"/>
  <c r="K14" i="11" s="1"/>
  <c r="I14" i="11"/>
  <c r="K13" i="11"/>
  <c r="J13" i="11"/>
  <c r="I13" i="11"/>
  <c r="J12" i="11"/>
  <c r="K12" i="11" s="1"/>
  <c r="I12" i="11"/>
  <c r="J11" i="11"/>
  <c r="K11" i="11" s="1"/>
  <c r="I11" i="11"/>
  <c r="J10" i="11"/>
  <c r="K10" i="11" s="1"/>
  <c r="I10" i="11"/>
  <c r="J9" i="11"/>
  <c r="K9" i="11" s="1"/>
  <c r="I9" i="11"/>
  <c r="J8" i="11"/>
  <c r="K8" i="11" s="1"/>
  <c r="I8" i="11"/>
  <c r="J7" i="11"/>
  <c r="K7" i="11" s="1"/>
  <c r="I7" i="11"/>
  <c r="J6" i="11"/>
  <c r="K6" i="11" s="1"/>
  <c r="I6" i="11"/>
  <c r="J5" i="11"/>
  <c r="K5" i="11" s="1"/>
  <c r="I5" i="11"/>
  <c r="J4" i="11"/>
  <c r="K4" i="11" s="1"/>
  <c r="I4" i="11"/>
  <c r="K3" i="11"/>
  <c r="L3" i="11" s="1"/>
  <c r="I3" i="11"/>
  <c r="M56" i="6"/>
  <c r="L56" i="6"/>
  <c r="J56" i="6"/>
  <c r="M55" i="6"/>
  <c r="L55" i="6"/>
  <c r="J55" i="6"/>
  <c r="M54" i="6"/>
  <c r="L54" i="6"/>
  <c r="J54" i="6"/>
  <c r="M53" i="6"/>
  <c r="L53" i="6"/>
  <c r="J53" i="6"/>
  <c r="M52" i="6"/>
  <c r="L52" i="6"/>
  <c r="J52" i="6"/>
  <c r="M51" i="6"/>
  <c r="L51" i="6"/>
  <c r="J51" i="6"/>
  <c r="M50" i="6"/>
  <c r="L50" i="6"/>
  <c r="J50" i="6"/>
  <c r="M49" i="6"/>
  <c r="L49" i="6"/>
  <c r="J49" i="6"/>
  <c r="M48" i="6"/>
  <c r="L48" i="6"/>
  <c r="J48" i="6"/>
  <c r="M47" i="6"/>
  <c r="L47" i="6"/>
  <c r="J47" i="6"/>
  <c r="M46" i="6"/>
  <c r="L46" i="6"/>
  <c r="J46" i="6"/>
  <c r="M45" i="6"/>
  <c r="L45" i="6"/>
  <c r="J45" i="6"/>
  <c r="M44" i="6"/>
  <c r="L44" i="6"/>
  <c r="J44" i="6"/>
  <c r="M43" i="6"/>
  <c r="L43" i="6"/>
  <c r="J43" i="6"/>
  <c r="M42" i="6"/>
  <c r="L42" i="6"/>
  <c r="J42" i="6"/>
  <c r="M41" i="6"/>
  <c r="L41" i="6"/>
  <c r="J41" i="6"/>
  <c r="M40" i="6"/>
  <c r="L40" i="6"/>
  <c r="J40" i="6"/>
  <c r="M39" i="6"/>
  <c r="L39" i="6"/>
  <c r="J39" i="6"/>
  <c r="M38" i="6"/>
  <c r="L38" i="6"/>
  <c r="J38" i="6"/>
  <c r="M37" i="6"/>
  <c r="L37" i="6"/>
  <c r="J37" i="6"/>
  <c r="M36" i="6"/>
  <c r="L36" i="6"/>
  <c r="J36" i="6"/>
  <c r="M35" i="6"/>
  <c r="L35" i="6"/>
  <c r="J35" i="6"/>
  <c r="M34" i="6"/>
  <c r="L34" i="6"/>
  <c r="J34" i="6"/>
  <c r="M33" i="6"/>
  <c r="L33" i="6"/>
  <c r="J33" i="6"/>
  <c r="M32" i="6"/>
  <c r="L32" i="6"/>
  <c r="J32" i="6"/>
  <c r="M31" i="6"/>
  <c r="L31" i="6"/>
  <c r="J31" i="6"/>
  <c r="M30" i="6"/>
  <c r="L30" i="6"/>
  <c r="J30" i="6"/>
  <c r="M29" i="6"/>
  <c r="L29" i="6"/>
  <c r="J29" i="6"/>
  <c r="M28" i="6"/>
  <c r="L28" i="6"/>
  <c r="J28" i="6"/>
  <c r="M27" i="6"/>
  <c r="L27" i="6"/>
  <c r="J27" i="6"/>
  <c r="M26" i="6"/>
  <c r="L26" i="6"/>
  <c r="J26" i="6"/>
  <c r="M25" i="6"/>
  <c r="L25" i="6"/>
  <c r="J25" i="6"/>
  <c r="M24" i="6"/>
  <c r="L24" i="6"/>
  <c r="J24" i="6"/>
  <c r="M23" i="6"/>
  <c r="L23" i="6"/>
  <c r="J23" i="6"/>
  <c r="M22" i="6"/>
  <c r="L22" i="6"/>
  <c r="J22" i="6"/>
  <c r="M21" i="6"/>
  <c r="L21" i="6"/>
  <c r="J21" i="6"/>
  <c r="M20" i="6"/>
  <c r="L20" i="6"/>
  <c r="J20" i="6"/>
  <c r="M19" i="6"/>
  <c r="L19" i="6"/>
  <c r="J19" i="6"/>
  <c r="M18" i="6"/>
  <c r="L18" i="6"/>
  <c r="J18" i="6"/>
  <c r="M17" i="6"/>
  <c r="L17" i="6"/>
  <c r="J17" i="6"/>
  <c r="M16" i="6"/>
  <c r="L16" i="6"/>
  <c r="J16" i="6"/>
  <c r="M15" i="6"/>
  <c r="L15" i="6"/>
  <c r="J15" i="6"/>
  <c r="M14" i="6"/>
  <c r="L14" i="6"/>
  <c r="J14" i="6"/>
  <c r="M13" i="6"/>
  <c r="L13" i="6"/>
  <c r="J13" i="6"/>
  <c r="M12" i="6"/>
  <c r="L12" i="6"/>
  <c r="J12" i="6"/>
  <c r="M11" i="6"/>
  <c r="L11" i="6"/>
  <c r="J11" i="6"/>
  <c r="M10" i="6"/>
  <c r="L10" i="6"/>
  <c r="J10" i="6"/>
  <c r="M9" i="6"/>
  <c r="L9" i="6"/>
  <c r="J9" i="6"/>
  <c r="M8" i="6"/>
  <c r="L8" i="6"/>
  <c r="J8" i="6"/>
  <c r="M7" i="6"/>
  <c r="L7" i="6"/>
  <c r="J7" i="6"/>
  <c r="M6" i="6"/>
  <c r="L6" i="6"/>
  <c r="J6" i="6"/>
  <c r="M5" i="6"/>
  <c r="L5" i="6"/>
  <c r="J5" i="6"/>
  <c r="M4" i="6"/>
  <c r="L4" i="6"/>
  <c r="J4" i="6"/>
  <c r="P130" i="10"/>
  <c r="O130" i="10"/>
  <c r="N130" i="10"/>
  <c r="M130" i="10"/>
  <c r="L130" i="10"/>
  <c r="K130" i="10"/>
  <c r="J130" i="10"/>
  <c r="I130" i="10"/>
  <c r="H130" i="10"/>
  <c r="P129" i="10"/>
  <c r="O129" i="10"/>
  <c r="N129" i="10"/>
  <c r="M129" i="10"/>
  <c r="L129" i="10"/>
  <c r="K129" i="10"/>
  <c r="J129" i="10"/>
  <c r="I129" i="10"/>
  <c r="H129" i="10"/>
  <c r="P128" i="10"/>
  <c r="O128" i="10"/>
  <c r="N128" i="10"/>
  <c r="M128" i="10"/>
  <c r="L128" i="10"/>
  <c r="K128" i="10"/>
  <c r="J128" i="10"/>
  <c r="I128" i="10"/>
  <c r="H128" i="10"/>
  <c r="P127" i="10"/>
  <c r="O127" i="10"/>
  <c r="N127" i="10"/>
  <c r="M127" i="10"/>
  <c r="L127" i="10"/>
  <c r="K127" i="10"/>
  <c r="J127" i="10"/>
  <c r="I127" i="10"/>
  <c r="H127" i="10"/>
  <c r="P126" i="10"/>
  <c r="O126" i="10"/>
  <c r="N126" i="10"/>
  <c r="M126" i="10"/>
  <c r="L126" i="10"/>
  <c r="K126" i="10"/>
  <c r="J126" i="10"/>
  <c r="I126" i="10"/>
  <c r="H126" i="10"/>
  <c r="P125" i="10"/>
  <c r="O125" i="10"/>
  <c r="N125" i="10"/>
  <c r="M125" i="10"/>
  <c r="L125" i="10"/>
  <c r="K125" i="10"/>
  <c r="J125" i="10"/>
  <c r="I125" i="10"/>
  <c r="H125" i="10"/>
  <c r="P124" i="10"/>
  <c r="O124" i="10"/>
  <c r="N124" i="10"/>
  <c r="M124" i="10"/>
  <c r="L124" i="10"/>
  <c r="K124" i="10"/>
  <c r="J124" i="10"/>
  <c r="I124" i="10"/>
  <c r="H124" i="10"/>
  <c r="P123" i="10"/>
  <c r="O123" i="10"/>
  <c r="N123" i="10"/>
  <c r="M123" i="10"/>
  <c r="L123" i="10"/>
  <c r="K123" i="10"/>
  <c r="J123" i="10"/>
  <c r="I123" i="10"/>
  <c r="H123" i="10"/>
  <c r="P122" i="10"/>
  <c r="O122" i="10"/>
  <c r="N122" i="10"/>
  <c r="M122" i="10"/>
  <c r="L122" i="10"/>
  <c r="K122" i="10"/>
  <c r="J122" i="10"/>
  <c r="I122" i="10"/>
  <c r="H122" i="10"/>
  <c r="P121" i="10"/>
  <c r="O121" i="10"/>
  <c r="N121" i="10"/>
  <c r="M121" i="10"/>
  <c r="L121" i="10"/>
  <c r="K121" i="10"/>
  <c r="J121" i="10"/>
  <c r="I121" i="10"/>
  <c r="H121" i="10"/>
  <c r="P120" i="10"/>
  <c r="O120" i="10"/>
  <c r="N120" i="10"/>
  <c r="M120" i="10"/>
  <c r="L120" i="10"/>
  <c r="K120" i="10"/>
  <c r="J120" i="10"/>
  <c r="I120" i="10"/>
  <c r="H120" i="10"/>
  <c r="P119" i="10"/>
  <c r="O119" i="10"/>
  <c r="N119" i="10"/>
  <c r="M119" i="10"/>
  <c r="L119" i="10"/>
  <c r="K119" i="10"/>
  <c r="J119" i="10"/>
  <c r="I119" i="10"/>
  <c r="H119" i="10"/>
  <c r="P118" i="10"/>
  <c r="O118" i="10"/>
  <c r="N118" i="10"/>
  <c r="M118" i="10"/>
  <c r="L118" i="10"/>
  <c r="K118" i="10"/>
  <c r="J118" i="10"/>
  <c r="I118" i="10"/>
  <c r="H118" i="10"/>
  <c r="P117" i="10"/>
  <c r="O117" i="10"/>
  <c r="N117" i="10"/>
  <c r="M117" i="10"/>
  <c r="L117" i="10"/>
  <c r="K117" i="10"/>
  <c r="J117" i="10"/>
  <c r="I117" i="10"/>
  <c r="H117" i="10"/>
  <c r="P116" i="10"/>
  <c r="O116" i="10"/>
  <c r="N116" i="10"/>
  <c r="M116" i="10"/>
  <c r="L116" i="10"/>
  <c r="K116" i="10"/>
  <c r="J116" i="10"/>
  <c r="I116" i="10"/>
  <c r="H116" i="10"/>
  <c r="P115" i="10"/>
  <c r="O115" i="10"/>
  <c r="N115" i="10"/>
  <c r="M115" i="10"/>
  <c r="L115" i="10"/>
  <c r="K115" i="10"/>
  <c r="J115" i="10"/>
  <c r="I115" i="10"/>
  <c r="H115" i="10"/>
  <c r="P114" i="10"/>
  <c r="O114" i="10"/>
  <c r="N114" i="10"/>
  <c r="M114" i="10"/>
  <c r="L114" i="10"/>
  <c r="K114" i="10"/>
  <c r="J114" i="10"/>
  <c r="I114" i="10"/>
  <c r="H114" i="10"/>
  <c r="P113" i="10"/>
  <c r="O113" i="10"/>
  <c r="N113" i="10"/>
  <c r="M113" i="10"/>
  <c r="L113" i="10"/>
  <c r="K113" i="10"/>
  <c r="J113" i="10"/>
  <c r="I113" i="10"/>
  <c r="H113" i="10"/>
  <c r="P112" i="10"/>
  <c r="O112" i="10"/>
  <c r="N112" i="10"/>
  <c r="M112" i="10"/>
  <c r="L112" i="10"/>
  <c r="K112" i="10"/>
  <c r="J112" i="10"/>
  <c r="I112" i="10"/>
  <c r="H112" i="10"/>
  <c r="P111" i="10"/>
  <c r="O111" i="10"/>
  <c r="N111" i="10"/>
  <c r="M111" i="10"/>
  <c r="L111" i="10"/>
  <c r="K111" i="10"/>
  <c r="J111" i="10"/>
  <c r="I111" i="10"/>
  <c r="H111" i="10"/>
  <c r="P110" i="10"/>
  <c r="O110" i="10"/>
  <c r="N110" i="10"/>
  <c r="M110" i="10"/>
  <c r="L110" i="10"/>
  <c r="K110" i="10"/>
  <c r="J110" i="10"/>
  <c r="I110" i="10"/>
  <c r="H110" i="10"/>
  <c r="P109" i="10"/>
  <c r="O109" i="10"/>
  <c r="N109" i="10"/>
  <c r="M109" i="10"/>
  <c r="L109" i="10"/>
  <c r="K109" i="10"/>
  <c r="J109" i="10"/>
  <c r="I109" i="10"/>
  <c r="H109" i="10"/>
  <c r="P108" i="10"/>
  <c r="O108" i="10"/>
  <c r="N108" i="10"/>
  <c r="M108" i="10"/>
  <c r="L108" i="10"/>
  <c r="K108" i="10"/>
  <c r="J108" i="10"/>
  <c r="I108" i="10"/>
  <c r="H108" i="10"/>
  <c r="P107" i="10"/>
  <c r="O107" i="10"/>
  <c r="N107" i="10"/>
  <c r="M107" i="10"/>
  <c r="L107" i="10"/>
  <c r="K107" i="10"/>
  <c r="J107" i="10"/>
  <c r="I107" i="10"/>
  <c r="H107" i="10"/>
  <c r="P106" i="10"/>
  <c r="O106" i="10"/>
  <c r="N106" i="10"/>
  <c r="M106" i="10"/>
  <c r="L106" i="10"/>
  <c r="K106" i="10"/>
  <c r="J106" i="10"/>
  <c r="I106" i="10"/>
  <c r="H106" i="10"/>
  <c r="P105" i="10"/>
  <c r="O105" i="10"/>
  <c r="N105" i="10"/>
  <c r="M105" i="10"/>
  <c r="L105" i="10"/>
  <c r="K105" i="10"/>
  <c r="J105" i="10"/>
  <c r="I105" i="10"/>
  <c r="H105" i="10"/>
  <c r="P104" i="10"/>
  <c r="O104" i="10"/>
  <c r="N104" i="10"/>
  <c r="M104" i="10"/>
  <c r="L104" i="10"/>
  <c r="K104" i="10"/>
  <c r="J104" i="10"/>
  <c r="I104" i="10"/>
  <c r="H104" i="10"/>
  <c r="P103" i="10"/>
  <c r="O103" i="10"/>
  <c r="N103" i="10"/>
  <c r="M103" i="10"/>
  <c r="L103" i="10"/>
  <c r="K103" i="10"/>
  <c r="J103" i="10"/>
  <c r="I103" i="10"/>
  <c r="H103" i="10"/>
  <c r="P102" i="10"/>
  <c r="O102" i="10"/>
  <c r="N102" i="10"/>
  <c r="M102" i="10"/>
  <c r="L102" i="10"/>
  <c r="K102" i="10"/>
  <c r="J102" i="10"/>
  <c r="I102" i="10"/>
  <c r="H102" i="10"/>
  <c r="P101" i="10"/>
  <c r="O101" i="10"/>
  <c r="N101" i="10"/>
  <c r="M101" i="10"/>
  <c r="L101" i="10"/>
  <c r="K101" i="10"/>
  <c r="J101" i="10"/>
  <c r="I101" i="10"/>
  <c r="H101" i="10"/>
  <c r="P100" i="10"/>
  <c r="O100" i="10"/>
  <c r="N100" i="10"/>
  <c r="M100" i="10"/>
  <c r="L100" i="10"/>
  <c r="K100" i="10"/>
  <c r="J100" i="10"/>
  <c r="I100" i="10"/>
  <c r="H100" i="10"/>
  <c r="P99" i="10"/>
  <c r="O99" i="10"/>
  <c r="N99" i="10"/>
  <c r="M99" i="10"/>
  <c r="L99" i="10"/>
  <c r="K99" i="10"/>
  <c r="J99" i="10"/>
  <c r="I99" i="10"/>
  <c r="H99" i="10"/>
  <c r="P98" i="10"/>
  <c r="O98" i="10"/>
  <c r="N98" i="10"/>
  <c r="M98" i="10"/>
  <c r="L98" i="10"/>
  <c r="K98" i="10"/>
  <c r="J98" i="10"/>
  <c r="I98" i="10"/>
  <c r="H98" i="10"/>
  <c r="P97" i="10"/>
  <c r="O97" i="10"/>
  <c r="N97" i="10"/>
  <c r="M97" i="10"/>
  <c r="L97" i="10"/>
  <c r="K97" i="10"/>
  <c r="J97" i="10"/>
  <c r="I97" i="10"/>
  <c r="H97" i="10"/>
  <c r="P96" i="10"/>
  <c r="O96" i="10"/>
  <c r="N96" i="10"/>
  <c r="M96" i="10"/>
  <c r="L96" i="10"/>
  <c r="K96" i="10"/>
  <c r="J96" i="10"/>
  <c r="I96" i="10"/>
  <c r="H96" i="10"/>
  <c r="P95" i="10"/>
  <c r="O95" i="10"/>
  <c r="N95" i="10"/>
  <c r="M95" i="10"/>
  <c r="L95" i="10"/>
  <c r="K95" i="10"/>
  <c r="J95" i="10"/>
  <c r="I95" i="10"/>
  <c r="H95" i="10"/>
  <c r="P94" i="10"/>
  <c r="O94" i="10"/>
  <c r="N94" i="10"/>
  <c r="M94" i="10"/>
  <c r="L94" i="10"/>
  <c r="K94" i="10"/>
  <c r="J94" i="10"/>
  <c r="I94" i="10"/>
  <c r="H94" i="10"/>
  <c r="P93" i="10"/>
  <c r="O93" i="10"/>
  <c r="N93" i="10"/>
  <c r="M93" i="10"/>
  <c r="L93" i="10"/>
  <c r="K93" i="10"/>
  <c r="J93" i="10"/>
  <c r="I93" i="10"/>
  <c r="H93" i="10"/>
  <c r="P92" i="10"/>
  <c r="O92" i="10"/>
  <c r="N92" i="10"/>
  <c r="M92" i="10"/>
  <c r="L92" i="10"/>
  <c r="K92" i="10"/>
  <c r="J92" i="10"/>
  <c r="I92" i="10"/>
  <c r="H92" i="10"/>
  <c r="P91" i="10"/>
  <c r="O91" i="10"/>
  <c r="N91" i="10"/>
  <c r="M91" i="10"/>
  <c r="L91" i="10"/>
  <c r="K91" i="10"/>
  <c r="J91" i="10"/>
  <c r="I91" i="10"/>
  <c r="H91" i="10"/>
  <c r="P90" i="10"/>
  <c r="O90" i="10"/>
  <c r="N90" i="10"/>
  <c r="M90" i="10"/>
  <c r="L90" i="10"/>
  <c r="K90" i="10"/>
  <c r="J90" i="10"/>
  <c r="I90" i="10"/>
  <c r="H90" i="10"/>
  <c r="P89" i="10"/>
  <c r="O89" i="10"/>
  <c r="N89" i="10"/>
  <c r="M89" i="10"/>
  <c r="L89" i="10"/>
  <c r="K89" i="10"/>
  <c r="J89" i="10"/>
  <c r="I89" i="10"/>
  <c r="H89" i="10"/>
  <c r="P88" i="10"/>
  <c r="O88" i="10"/>
  <c r="N88" i="10"/>
  <c r="M88" i="10"/>
  <c r="L88" i="10"/>
  <c r="K88" i="10"/>
  <c r="J88" i="10"/>
  <c r="I88" i="10"/>
  <c r="H88" i="10"/>
  <c r="P87" i="10"/>
  <c r="O87" i="10"/>
  <c r="N87" i="10"/>
  <c r="M87" i="10"/>
  <c r="L87" i="10"/>
  <c r="K87" i="10"/>
  <c r="J87" i="10"/>
  <c r="I87" i="10"/>
  <c r="H87" i="10"/>
  <c r="P86" i="10"/>
  <c r="O86" i="10"/>
  <c r="N86" i="10"/>
  <c r="M86" i="10"/>
  <c r="L86" i="10"/>
  <c r="K86" i="10"/>
  <c r="J86" i="10"/>
  <c r="I86" i="10"/>
  <c r="H86" i="10"/>
  <c r="P85" i="10"/>
  <c r="O85" i="10"/>
  <c r="N85" i="10"/>
  <c r="M85" i="10"/>
  <c r="L85" i="10"/>
  <c r="K85" i="10"/>
  <c r="J85" i="10"/>
  <c r="I85" i="10"/>
  <c r="H85" i="10"/>
  <c r="P84" i="10"/>
  <c r="O84" i="10"/>
  <c r="N84" i="10"/>
  <c r="M84" i="10"/>
  <c r="L84" i="10"/>
  <c r="K84" i="10"/>
  <c r="J84" i="10"/>
  <c r="I84" i="10"/>
  <c r="H84" i="10"/>
  <c r="P83" i="10"/>
  <c r="O83" i="10"/>
  <c r="N83" i="10"/>
  <c r="M83" i="10"/>
  <c r="L83" i="10"/>
  <c r="K83" i="10"/>
  <c r="J83" i="10"/>
  <c r="I83" i="10"/>
  <c r="H83" i="10"/>
  <c r="P82" i="10"/>
  <c r="O82" i="10"/>
  <c r="N82" i="10"/>
  <c r="M82" i="10"/>
  <c r="L82" i="10"/>
  <c r="K82" i="10"/>
  <c r="J82" i="10"/>
  <c r="I82" i="10"/>
  <c r="H82" i="10"/>
  <c r="P81" i="10"/>
  <c r="O81" i="10"/>
  <c r="N81" i="10"/>
  <c r="M81" i="10"/>
  <c r="L81" i="10"/>
  <c r="K81" i="10"/>
  <c r="J81" i="10"/>
  <c r="I81" i="10"/>
  <c r="H81" i="10"/>
  <c r="P80" i="10"/>
  <c r="O80" i="10"/>
  <c r="N80" i="10"/>
  <c r="M80" i="10"/>
  <c r="L80" i="10"/>
  <c r="K80" i="10"/>
  <c r="J80" i="10"/>
  <c r="I80" i="10"/>
  <c r="H80" i="10"/>
  <c r="P79" i="10"/>
  <c r="O79" i="10"/>
  <c r="N79" i="10"/>
  <c r="M79" i="10"/>
  <c r="L79" i="10"/>
  <c r="K79" i="10"/>
  <c r="J79" i="10"/>
  <c r="I79" i="10"/>
  <c r="H79" i="10"/>
  <c r="P78" i="10"/>
  <c r="O78" i="10"/>
  <c r="N78" i="10"/>
  <c r="M78" i="10"/>
  <c r="L78" i="10"/>
  <c r="K78" i="10"/>
  <c r="J78" i="10"/>
  <c r="I78" i="10"/>
  <c r="H78" i="10"/>
  <c r="P77" i="10"/>
  <c r="O77" i="10"/>
  <c r="N77" i="10"/>
  <c r="M77" i="10"/>
  <c r="L77" i="10"/>
  <c r="K77" i="10"/>
  <c r="J77" i="10"/>
  <c r="I77" i="10"/>
  <c r="H77" i="10"/>
  <c r="P76" i="10"/>
  <c r="O76" i="10"/>
  <c r="N76" i="10"/>
  <c r="M76" i="10"/>
  <c r="L76" i="10"/>
  <c r="K76" i="10"/>
  <c r="J76" i="10"/>
  <c r="I76" i="10"/>
  <c r="H76" i="10"/>
  <c r="P75" i="10"/>
  <c r="O75" i="10"/>
  <c r="N75" i="10"/>
  <c r="M75" i="10"/>
  <c r="L75" i="10"/>
  <c r="K75" i="10"/>
  <c r="J75" i="10"/>
  <c r="I75" i="10"/>
  <c r="H75" i="10"/>
  <c r="P74" i="10"/>
  <c r="O74" i="10"/>
  <c r="N74" i="10"/>
  <c r="M74" i="10"/>
  <c r="L74" i="10"/>
  <c r="K74" i="10"/>
  <c r="J74" i="10"/>
  <c r="I74" i="10"/>
  <c r="H74" i="10"/>
  <c r="P73" i="10"/>
  <c r="O73" i="10"/>
  <c r="N73" i="10"/>
  <c r="M73" i="10"/>
  <c r="L73" i="10"/>
  <c r="K73" i="10"/>
  <c r="J73" i="10"/>
  <c r="I73" i="10"/>
  <c r="H73" i="10"/>
  <c r="P72" i="10"/>
  <c r="O72" i="10"/>
  <c r="N72" i="10"/>
  <c r="M72" i="10"/>
  <c r="L72" i="10"/>
  <c r="K72" i="10"/>
  <c r="J72" i="10"/>
  <c r="I72" i="10"/>
  <c r="H72" i="10"/>
  <c r="P71" i="10"/>
  <c r="O71" i="10"/>
  <c r="N71" i="10"/>
  <c r="M71" i="10"/>
  <c r="L71" i="10"/>
  <c r="K71" i="10"/>
  <c r="J71" i="10"/>
  <c r="I71" i="10"/>
  <c r="H71" i="10"/>
  <c r="P70" i="10"/>
  <c r="O70" i="10"/>
  <c r="N70" i="10"/>
  <c r="M70" i="10"/>
  <c r="L70" i="10"/>
  <c r="K70" i="10"/>
  <c r="J70" i="10"/>
  <c r="I70" i="10"/>
  <c r="H70" i="10"/>
  <c r="P69" i="10"/>
  <c r="O69" i="10"/>
  <c r="N69" i="10"/>
  <c r="M69" i="10"/>
  <c r="L69" i="10"/>
  <c r="K69" i="10"/>
  <c r="J69" i="10"/>
  <c r="I69" i="10"/>
  <c r="H69" i="10"/>
  <c r="P68" i="10"/>
  <c r="O68" i="10"/>
  <c r="N68" i="10"/>
  <c r="M68" i="10"/>
  <c r="L68" i="10"/>
  <c r="K68" i="10"/>
  <c r="J68" i="10"/>
  <c r="I68" i="10"/>
  <c r="H68" i="10"/>
  <c r="P67" i="10"/>
  <c r="O67" i="10"/>
  <c r="N67" i="10"/>
  <c r="M67" i="10"/>
  <c r="L67" i="10"/>
  <c r="K67" i="10"/>
  <c r="J67" i="10"/>
  <c r="I67" i="10"/>
  <c r="H67" i="10"/>
  <c r="P66" i="10"/>
  <c r="O66" i="10"/>
  <c r="N66" i="10"/>
  <c r="M66" i="10"/>
  <c r="L66" i="10"/>
  <c r="K66" i="10"/>
  <c r="J66" i="10"/>
  <c r="I66" i="10"/>
  <c r="H66" i="10"/>
  <c r="P65" i="10"/>
  <c r="O65" i="10"/>
  <c r="N65" i="10"/>
  <c r="M65" i="10"/>
  <c r="L65" i="10"/>
  <c r="K65" i="10"/>
  <c r="J65" i="10"/>
  <c r="I65" i="10"/>
  <c r="H65" i="10"/>
  <c r="P64" i="10"/>
  <c r="O64" i="10"/>
  <c r="N64" i="10"/>
  <c r="M64" i="10"/>
  <c r="L64" i="10"/>
  <c r="K64" i="10"/>
  <c r="J64" i="10"/>
  <c r="I64" i="10"/>
  <c r="H64" i="10"/>
  <c r="P63" i="10"/>
  <c r="O63" i="10"/>
  <c r="N63" i="10"/>
  <c r="M63" i="10"/>
  <c r="L63" i="10"/>
  <c r="K63" i="10"/>
  <c r="J63" i="10"/>
  <c r="I63" i="10"/>
  <c r="H63" i="10"/>
  <c r="P62" i="10"/>
  <c r="O62" i="10"/>
  <c r="N62" i="10"/>
  <c r="M62" i="10"/>
  <c r="L62" i="10"/>
  <c r="K62" i="10"/>
  <c r="J62" i="10"/>
  <c r="I62" i="10"/>
  <c r="H62" i="10"/>
  <c r="P61" i="10"/>
  <c r="O61" i="10"/>
  <c r="N61" i="10"/>
  <c r="M61" i="10"/>
  <c r="L61" i="10"/>
  <c r="K61" i="10"/>
  <c r="J61" i="10"/>
  <c r="I61" i="10"/>
  <c r="H61" i="10"/>
  <c r="P60" i="10"/>
  <c r="O60" i="10"/>
  <c r="N60" i="10"/>
  <c r="M60" i="10"/>
  <c r="L60" i="10"/>
  <c r="K60" i="10"/>
  <c r="J60" i="10"/>
  <c r="I60" i="10"/>
  <c r="H60" i="10"/>
  <c r="P59" i="10"/>
  <c r="O59" i="10"/>
  <c r="N59" i="10"/>
  <c r="M59" i="10"/>
  <c r="L59" i="10"/>
  <c r="K59" i="10"/>
  <c r="J59" i="10"/>
  <c r="I59" i="10"/>
  <c r="H59" i="10"/>
  <c r="P58" i="10"/>
  <c r="O58" i="10"/>
  <c r="N58" i="10"/>
  <c r="M58" i="10"/>
  <c r="L58" i="10"/>
  <c r="K58" i="10"/>
  <c r="J58" i="10"/>
  <c r="I58" i="10"/>
  <c r="H58" i="10"/>
  <c r="P57" i="10"/>
  <c r="O57" i="10"/>
  <c r="N57" i="10"/>
  <c r="M57" i="10"/>
  <c r="L57" i="10"/>
  <c r="K57" i="10"/>
  <c r="J57" i="10"/>
  <c r="I57" i="10"/>
  <c r="H57" i="10"/>
  <c r="P56" i="10"/>
  <c r="O56" i="10"/>
  <c r="N56" i="10"/>
  <c r="M56" i="10"/>
  <c r="L56" i="10"/>
  <c r="K56" i="10"/>
  <c r="J56" i="10"/>
  <c r="I56" i="10"/>
  <c r="H56" i="10"/>
  <c r="P55" i="10"/>
  <c r="O55" i="10"/>
  <c r="N55" i="10"/>
  <c r="M55" i="10"/>
  <c r="L55" i="10"/>
  <c r="K55" i="10"/>
  <c r="J55" i="10"/>
  <c r="I55" i="10"/>
  <c r="H55" i="10"/>
  <c r="P54" i="10"/>
  <c r="O54" i="10"/>
  <c r="N54" i="10"/>
  <c r="M54" i="10"/>
  <c r="L54" i="10"/>
  <c r="K54" i="10"/>
  <c r="J54" i="10"/>
  <c r="I54" i="10"/>
  <c r="H54" i="10"/>
  <c r="P53" i="10"/>
  <c r="O53" i="10"/>
  <c r="N53" i="10"/>
  <c r="M53" i="10"/>
  <c r="L53" i="10"/>
  <c r="K53" i="10"/>
  <c r="J53" i="10"/>
  <c r="I53" i="10"/>
  <c r="H53" i="10"/>
  <c r="P52" i="10"/>
  <c r="O52" i="10"/>
  <c r="N52" i="10"/>
  <c r="M52" i="10"/>
  <c r="L52" i="10"/>
  <c r="K52" i="10"/>
  <c r="J52" i="10"/>
  <c r="I52" i="10"/>
  <c r="H52" i="10"/>
  <c r="P51" i="10"/>
  <c r="O51" i="10"/>
  <c r="N51" i="10"/>
  <c r="M51" i="10"/>
  <c r="L51" i="10"/>
  <c r="K51" i="10"/>
  <c r="J51" i="10"/>
  <c r="I51" i="10"/>
  <c r="H51" i="10"/>
  <c r="P50" i="10"/>
  <c r="O50" i="10"/>
  <c r="N50" i="10"/>
  <c r="M50" i="10"/>
  <c r="L50" i="10"/>
  <c r="K50" i="10"/>
  <c r="J50" i="10"/>
  <c r="I50" i="10"/>
  <c r="H50" i="10"/>
  <c r="P49" i="10"/>
  <c r="O49" i="10"/>
  <c r="N49" i="10"/>
  <c r="M49" i="10"/>
  <c r="L49" i="10"/>
  <c r="K49" i="10"/>
  <c r="J49" i="10"/>
  <c r="I49" i="10"/>
  <c r="H49" i="10"/>
  <c r="P48" i="10"/>
  <c r="O48" i="10"/>
  <c r="N48" i="10"/>
  <c r="M48" i="10"/>
  <c r="L48" i="10"/>
  <c r="K48" i="10"/>
  <c r="J48" i="10"/>
  <c r="I48" i="10"/>
  <c r="H48" i="10"/>
  <c r="P47" i="10"/>
  <c r="O47" i="10"/>
  <c r="N47" i="10"/>
  <c r="M47" i="10"/>
  <c r="L47" i="10"/>
  <c r="K47" i="10"/>
  <c r="J47" i="10"/>
  <c r="I47" i="10"/>
  <c r="H47" i="10"/>
  <c r="P46" i="10"/>
  <c r="O46" i="10"/>
  <c r="N46" i="10"/>
  <c r="M46" i="10"/>
  <c r="L46" i="10"/>
  <c r="K46" i="10"/>
  <c r="J46" i="10"/>
  <c r="I46" i="10"/>
  <c r="H46" i="10"/>
  <c r="P45" i="10"/>
  <c r="O45" i="10"/>
  <c r="N45" i="10"/>
  <c r="M45" i="10"/>
  <c r="L45" i="10"/>
  <c r="K45" i="10"/>
  <c r="J45" i="10"/>
  <c r="I45" i="10"/>
  <c r="H45" i="10"/>
  <c r="P44" i="10"/>
  <c r="O44" i="10"/>
  <c r="N44" i="10"/>
  <c r="M44" i="10"/>
  <c r="L44" i="10"/>
  <c r="K44" i="10"/>
  <c r="J44" i="10"/>
  <c r="I44" i="10"/>
  <c r="H44" i="10"/>
  <c r="P43" i="10"/>
  <c r="O43" i="10"/>
  <c r="N43" i="10"/>
  <c r="M43" i="10"/>
  <c r="L43" i="10"/>
  <c r="K43" i="10"/>
  <c r="J43" i="10"/>
  <c r="I43" i="10"/>
  <c r="H43" i="10"/>
  <c r="P42" i="10"/>
  <c r="O42" i="10"/>
  <c r="N42" i="10"/>
  <c r="M42" i="10"/>
  <c r="L42" i="10"/>
  <c r="K42" i="10"/>
  <c r="J42" i="10"/>
  <c r="I42" i="10"/>
  <c r="H42" i="10"/>
  <c r="P41" i="10"/>
  <c r="O41" i="10"/>
  <c r="N41" i="10"/>
  <c r="M41" i="10"/>
  <c r="L41" i="10"/>
  <c r="K41" i="10"/>
  <c r="J41" i="10"/>
  <c r="I41" i="10"/>
  <c r="H41" i="10"/>
  <c r="P40" i="10"/>
  <c r="O40" i="10"/>
  <c r="N40" i="10"/>
  <c r="M40" i="10"/>
  <c r="L40" i="10"/>
  <c r="K40" i="10"/>
  <c r="J40" i="10"/>
  <c r="I40" i="10"/>
  <c r="H40" i="10"/>
  <c r="P39" i="10"/>
  <c r="O39" i="10"/>
  <c r="N39" i="10"/>
  <c r="M39" i="10"/>
  <c r="L39" i="10"/>
  <c r="K39" i="10"/>
  <c r="J39" i="10"/>
  <c r="I39" i="10"/>
  <c r="H39" i="10"/>
  <c r="P38" i="10"/>
  <c r="O38" i="10"/>
  <c r="N38" i="10"/>
  <c r="M38" i="10"/>
  <c r="L38" i="10"/>
  <c r="K38" i="10"/>
  <c r="J38" i="10"/>
  <c r="I38" i="10"/>
  <c r="H38" i="10"/>
  <c r="P37" i="10"/>
  <c r="O37" i="10"/>
  <c r="N37" i="10"/>
  <c r="M37" i="10"/>
  <c r="L37" i="10"/>
  <c r="K37" i="10"/>
  <c r="J37" i="10"/>
  <c r="I37" i="10"/>
  <c r="H37" i="10"/>
  <c r="P36" i="10"/>
  <c r="O36" i="10"/>
  <c r="N36" i="10"/>
  <c r="M36" i="10"/>
  <c r="L36" i="10"/>
  <c r="K36" i="10"/>
  <c r="J36" i="10"/>
  <c r="I36" i="10"/>
  <c r="H36" i="10"/>
  <c r="P35" i="10"/>
  <c r="O35" i="10"/>
  <c r="N35" i="10"/>
  <c r="M35" i="10"/>
  <c r="L35" i="10"/>
  <c r="K35" i="10"/>
  <c r="J35" i="10"/>
  <c r="I35" i="10"/>
  <c r="H35" i="10"/>
  <c r="P34" i="10"/>
  <c r="O34" i="10"/>
  <c r="N34" i="10"/>
  <c r="M34" i="10"/>
  <c r="L34" i="10"/>
  <c r="K34" i="10"/>
  <c r="J34" i="10"/>
  <c r="I34" i="10"/>
  <c r="H34" i="10"/>
  <c r="P33" i="10"/>
  <c r="O33" i="10"/>
  <c r="N33" i="10"/>
  <c r="M33" i="10"/>
  <c r="L33" i="10"/>
  <c r="K33" i="10"/>
  <c r="J33" i="10"/>
  <c r="I33" i="10"/>
  <c r="H33" i="10"/>
  <c r="P32" i="10"/>
  <c r="O32" i="10"/>
  <c r="N32" i="10"/>
  <c r="M32" i="10"/>
  <c r="L32" i="10"/>
  <c r="K32" i="10"/>
  <c r="J32" i="10"/>
  <c r="I32" i="10"/>
  <c r="H32" i="10"/>
  <c r="P31" i="10"/>
  <c r="O31" i="10"/>
  <c r="N31" i="10"/>
  <c r="M31" i="10"/>
  <c r="L31" i="10"/>
  <c r="K31" i="10"/>
  <c r="J31" i="10"/>
  <c r="I31" i="10"/>
  <c r="H31" i="10"/>
  <c r="P30" i="10"/>
  <c r="O30" i="10"/>
  <c r="N30" i="10"/>
  <c r="M30" i="10"/>
  <c r="L30" i="10"/>
  <c r="K30" i="10"/>
  <c r="J30" i="10"/>
  <c r="I30" i="10"/>
  <c r="H30" i="10"/>
  <c r="P29" i="10"/>
  <c r="O29" i="10"/>
  <c r="N29" i="10"/>
  <c r="M29" i="10"/>
  <c r="L29" i="10"/>
  <c r="K29" i="10"/>
  <c r="J29" i="10"/>
  <c r="I29" i="10"/>
  <c r="H29" i="10"/>
  <c r="P28" i="10"/>
  <c r="O28" i="10"/>
  <c r="N28" i="10"/>
  <c r="M28" i="10"/>
  <c r="L28" i="10"/>
  <c r="K28" i="10"/>
  <c r="J28" i="10"/>
  <c r="I28" i="10"/>
  <c r="H28" i="10"/>
  <c r="P27" i="10"/>
  <c r="O27" i="10"/>
  <c r="N27" i="10"/>
  <c r="M27" i="10"/>
  <c r="L27" i="10"/>
  <c r="K27" i="10"/>
  <c r="J27" i="10"/>
  <c r="I27" i="10"/>
  <c r="H27" i="10"/>
  <c r="P26" i="10"/>
  <c r="O26" i="10"/>
  <c r="N26" i="10"/>
  <c r="M26" i="10"/>
  <c r="L26" i="10"/>
  <c r="K26" i="10"/>
  <c r="J26" i="10"/>
  <c r="I26" i="10"/>
  <c r="H26" i="10"/>
  <c r="P25" i="10"/>
  <c r="O25" i="10"/>
  <c r="N25" i="10"/>
  <c r="M25" i="10"/>
  <c r="L25" i="10"/>
  <c r="K25" i="10"/>
  <c r="J25" i="10"/>
  <c r="I25" i="10"/>
  <c r="H25" i="10"/>
  <c r="P24" i="10"/>
  <c r="O24" i="10"/>
  <c r="N24" i="10"/>
  <c r="M24" i="10"/>
  <c r="L24" i="10"/>
  <c r="K24" i="10"/>
  <c r="J24" i="10"/>
  <c r="I24" i="10"/>
  <c r="H24" i="10"/>
  <c r="P23" i="10"/>
  <c r="O23" i="10"/>
  <c r="N23" i="10"/>
  <c r="M23" i="10"/>
  <c r="L23" i="10"/>
  <c r="K23" i="10"/>
  <c r="J23" i="10"/>
  <c r="I23" i="10"/>
  <c r="H23" i="10"/>
  <c r="P22" i="10"/>
  <c r="O22" i="10"/>
  <c r="N22" i="10"/>
  <c r="M22" i="10"/>
  <c r="L22" i="10"/>
  <c r="K22" i="10"/>
  <c r="J22" i="10"/>
  <c r="I22" i="10"/>
  <c r="H22" i="10"/>
  <c r="P21" i="10"/>
  <c r="O21" i="10"/>
  <c r="N21" i="10"/>
  <c r="M21" i="10"/>
  <c r="L21" i="10"/>
  <c r="K21" i="10"/>
  <c r="J21" i="10"/>
  <c r="I21" i="10"/>
  <c r="H21" i="10"/>
  <c r="P20" i="10"/>
  <c r="O20" i="10"/>
  <c r="N20" i="10"/>
  <c r="M20" i="10"/>
  <c r="L20" i="10"/>
  <c r="K20" i="10"/>
  <c r="J20" i="10"/>
  <c r="I20" i="10"/>
  <c r="H20" i="10"/>
  <c r="P19" i="10"/>
  <c r="O19" i="10"/>
  <c r="N19" i="10"/>
  <c r="M19" i="10"/>
  <c r="L19" i="10"/>
  <c r="K19" i="10"/>
  <c r="J19" i="10"/>
  <c r="I19" i="10"/>
  <c r="H19" i="10"/>
  <c r="P18" i="10"/>
  <c r="O18" i="10"/>
  <c r="N18" i="10"/>
  <c r="M18" i="10"/>
  <c r="L18" i="10"/>
  <c r="K18" i="10"/>
  <c r="J18" i="10"/>
  <c r="I18" i="10"/>
  <c r="H18" i="10"/>
  <c r="P17" i="10"/>
  <c r="O17" i="10"/>
  <c r="N17" i="10"/>
  <c r="M17" i="10"/>
  <c r="L17" i="10"/>
  <c r="K17" i="10"/>
  <c r="J17" i="10"/>
  <c r="I17" i="10"/>
  <c r="H17" i="10"/>
  <c r="P16" i="10"/>
  <c r="O16" i="10"/>
  <c r="N16" i="10"/>
  <c r="M16" i="10"/>
  <c r="L16" i="10"/>
  <c r="K16" i="10"/>
  <c r="J16" i="10"/>
  <c r="I16" i="10"/>
  <c r="H16" i="10"/>
  <c r="P15" i="10"/>
  <c r="O15" i="10"/>
  <c r="N15" i="10"/>
  <c r="M15" i="10"/>
  <c r="L15" i="10"/>
  <c r="K15" i="10"/>
  <c r="J15" i="10"/>
  <c r="I15" i="10"/>
  <c r="H15" i="10"/>
  <c r="P14" i="10"/>
  <c r="O14" i="10"/>
  <c r="N14" i="10"/>
  <c r="M14" i="10"/>
  <c r="L14" i="10"/>
  <c r="K14" i="10"/>
  <c r="J14" i="10"/>
  <c r="I14" i="10"/>
  <c r="H14" i="10"/>
  <c r="P13" i="10"/>
  <c r="O13" i="10"/>
  <c r="N13" i="10"/>
  <c r="M13" i="10"/>
  <c r="L13" i="10"/>
  <c r="K13" i="10"/>
  <c r="J13" i="10"/>
  <c r="I13" i="10"/>
  <c r="H13" i="10"/>
  <c r="P12" i="10"/>
  <c r="O12" i="10"/>
  <c r="N12" i="10"/>
  <c r="M12" i="10"/>
  <c r="L12" i="10"/>
  <c r="K12" i="10"/>
  <c r="J12" i="10"/>
  <c r="I12" i="10"/>
  <c r="H12" i="10"/>
  <c r="P11" i="10"/>
  <c r="O11" i="10"/>
  <c r="N11" i="10"/>
  <c r="M11" i="10"/>
  <c r="L11" i="10"/>
  <c r="K11" i="10"/>
  <c r="J11" i="10"/>
  <c r="I11" i="10"/>
  <c r="H11" i="10"/>
  <c r="P10" i="10"/>
  <c r="O10" i="10"/>
  <c r="N10" i="10"/>
  <c r="M10" i="10"/>
  <c r="L10" i="10"/>
  <c r="K10" i="10"/>
  <c r="J10" i="10"/>
  <c r="I10" i="10"/>
  <c r="H10" i="10"/>
  <c r="P9" i="10"/>
  <c r="O9" i="10"/>
  <c r="N9" i="10"/>
  <c r="M9" i="10"/>
  <c r="L9" i="10"/>
  <c r="K9" i="10"/>
  <c r="J9" i="10"/>
  <c r="I9" i="10"/>
  <c r="H9" i="10"/>
  <c r="P8" i="10"/>
  <c r="O8" i="10"/>
  <c r="N8" i="10"/>
  <c r="M8" i="10"/>
  <c r="L8" i="10"/>
  <c r="K8" i="10"/>
  <c r="J8" i="10"/>
  <c r="I8" i="10"/>
  <c r="H8" i="10"/>
  <c r="P7" i="10"/>
  <c r="O7" i="10"/>
  <c r="N7" i="10"/>
  <c r="M7" i="10"/>
  <c r="L7" i="10"/>
  <c r="K7" i="10"/>
  <c r="J7" i="10"/>
  <c r="I7" i="10"/>
  <c r="H7" i="10"/>
  <c r="P6" i="10"/>
  <c r="O6" i="10"/>
  <c r="N6" i="10"/>
  <c r="M6" i="10"/>
  <c r="L6" i="10"/>
  <c r="K6" i="10"/>
  <c r="J6" i="10"/>
  <c r="I6" i="10"/>
  <c r="H6" i="10"/>
  <c r="P5" i="10"/>
  <c r="O5" i="10"/>
  <c r="N5" i="10"/>
  <c r="M5" i="10"/>
  <c r="L5" i="10"/>
  <c r="K5" i="10"/>
  <c r="J5" i="10"/>
  <c r="I5" i="10"/>
  <c r="H5" i="10"/>
  <c r="P4" i="10"/>
  <c r="O4" i="8" s="1"/>
  <c r="O4" i="10"/>
  <c r="N5" i="8" s="1"/>
  <c r="N6" i="8" s="1"/>
  <c r="N4" i="10"/>
  <c r="M4" i="8" s="1"/>
  <c r="M4" i="10"/>
  <c r="C5" i="8" s="1"/>
  <c r="C6" i="8" s="1"/>
  <c r="L4" i="10"/>
  <c r="K4" i="8" s="1"/>
  <c r="K4" i="10"/>
  <c r="I5" i="8" s="1"/>
  <c r="I6" i="8" s="1"/>
  <c r="J4" i="10"/>
  <c r="I4" i="10"/>
  <c r="H4" i="10"/>
  <c r="L589" i="2"/>
  <c r="K589" i="2"/>
  <c r="J589" i="2"/>
  <c r="I589" i="2"/>
  <c r="H589" i="2"/>
  <c r="L588" i="2"/>
  <c r="K588" i="2"/>
  <c r="J588" i="2"/>
  <c r="I588" i="2"/>
  <c r="H588" i="2"/>
  <c r="L587" i="2"/>
  <c r="K587" i="2"/>
  <c r="J587" i="2"/>
  <c r="I587" i="2"/>
  <c r="H587" i="2"/>
  <c r="L586" i="2"/>
  <c r="K586" i="2"/>
  <c r="J586" i="2"/>
  <c r="I586" i="2"/>
  <c r="H586" i="2"/>
  <c r="L585" i="2"/>
  <c r="K585" i="2"/>
  <c r="J585" i="2"/>
  <c r="I585" i="2"/>
  <c r="H585" i="2"/>
  <c r="L584" i="2"/>
  <c r="K584" i="2"/>
  <c r="J584" i="2"/>
  <c r="I584" i="2"/>
  <c r="H584" i="2"/>
  <c r="L583" i="2"/>
  <c r="K583" i="2"/>
  <c r="J583" i="2"/>
  <c r="I583" i="2"/>
  <c r="H583" i="2"/>
  <c r="L582" i="2"/>
  <c r="K582" i="2"/>
  <c r="J582" i="2"/>
  <c r="I582" i="2"/>
  <c r="H582" i="2"/>
  <c r="L581" i="2"/>
  <c r="K581" i="2"/>
  <c r="J581" i="2"/>
  <c r="I581" i="2"/>
  <c r="H581" i="2"/>
  <c r="L580" i="2"/>
  <c r="K580" i="2"/>
  <c r="J580" i="2"/>
  <c r="I580" i="2"/>
  <c r="H580" i="2"/>
  <c r="L579" i="2"/>
  <c r="K579" i="2"/>
  <c r="J579" i="2"/>
  <c r="I579" i="2"/>
  <c r="H579" i="2"/>
  <c r="L578" i="2"/>
  <c r="K578" i="2"/>
  <c r="J578" i="2"/>
  <c r="I578" i="2"/>
  <c r="H578" i="2"/>
  <c r="L577" i="2"/>
  <c r="K577" i="2"/>
  <c r="J577" i="2"/>
  <c r="I577" i="2"/>
  <c r="H577" i="2"/>
  <c r="L576" i="2"/>
  <c r="K576" i="2"/>
  <c r="J576" i="2"/>
  <c r="I576" i="2"/>
  <c r="H576" i="2"/>
  <c r="L575" i="2"/>
  <c r="K575" i="2"/>
  <c r="J575" i="2"/>
  <c r="I575" i="2"/>
  <c r="H575" i="2"/>
  <c r="L574" i="2"/>
  <c r="K574" i="2"/>
  <c r="J574" i="2"/>
  <c r="I574" i="2"/>
  <c r="H574" i="2"/>
  <c r="L573" i="2"/>
  <c r="K573" i="2"/>
  <c r="J573" i="2"/>
  <c r="I573" i="2"/>
  <c r="H573" i="2"/>
  <c r="L572" i="2"/>
  <c r="K572" i="2"/>
  <c r="J572" i="2"/>
  <c r="I572" i="2"/>
  <c r="H572" i="2"/>
  <c r="L571" i="2"/>
  <c r="K571" i="2"/>
  <c r="J571" i="2"/>
  <c r="I571" i="2"/>
  <c r="H571" i="2"/>
  <c r="L570" i="2"/>
  <c r="K570" i="2"/>
  <c r="J570" i="2"/>
  <c r="I570" i="2"/>
  <c r="H570" i="2"/>
  <c r="L569" i="2"/>
  <c r="K569" i="2"/>
  <c r="J569" i="2"/>
  <c r="I569" i="2"/>
  <c r="H569" i="2"/>
  <c r="L568" i="2"/>
  <c r="K568" i="2"/>
  <c r="J568" i="2"/>
  <c r="I568" i="2"/>
  <c r="H568" i="2"/>
  <c r="L567" i="2"/>
  <c r="K567" i="2"/>
  <c r="J567" i="2"/>
  <c r="I567" i="2"/>
  <c r="H567" i="2"/>
  <c r="L566" i="2"/>
  <c r="K566" i="2"/>
  <c r="J566" i="2"/>
  <c r="I566" i="2"/>
  <c r="H566" i="2"/>
  <c r="L565" i="2"/>
  <c r="K565" i="2"/>
  <c r="J565" i="2"/>
  <c r="I565" i="2"/>
  <c r="H565" i="2"/>
  <c r="L564" i="2"/>
  <c r="K564" i="2"/>
  <c r="J564" i="2"/>
  <c r="I564" i="2"/>
  <c r="H564" i="2"/>
  <c r="L563" i="2"/>
  <c r="K563" i="2"/>
  <c r="J563" i="2"/>
  <c r="I563" i="2"/>
  <c r="H563" i="2"/>
  <c r="L562" i="2"/>
  <c r="K562" i="2"/>
  <c r="J562" i="2"/>
  <c r="I562" i="2"/>
  <c r="H562" i="2"/>
  <c r="L561" i="2"/>
  <c r="K561" i="2"/>
  <c r="J561" i="2"/>
  <c r="I561" i="2"/>
  <c r="H561" i="2"/>
  <c r="L560" i="2"/>
  <c r="K560" i="2"/>
  <c r="J560" i="2"/>
  <c r="I560" i="2"/>
  <c r="H560" i="2"/>
  <c r="L559" i="2"/>
  <c r="K559" i="2"/>
  <c r="J559" i="2"/>
  <c r="I559" i="2"/>
  <c r="H559" i="2"/>
  <c r="L558" i="2"/>
  <c r="K558" i="2"/>
  <c r="J558" i="2"/>
  <c r="I558" i="2"/>
  <c r="H558" i="2"/>
  <c r="L557" i="2"/>
  <c r="K557" i="2"/>
  <c r="J557" i="2"/>
  <c r="I557" i="2"/>
  <c r="H557" i="2"/>
  <c r="L556" i="2"/>
  <c r="K556" i="2"/>
  <c r="J556" i="2"/>
  <c r="I556" i="2"/>
  <c r="H556" i="2"/>
  <c r="L555" i="2"/>
  <c r="K555" i="2"/>
  <c r="J555" i="2"/>
  <c r="I555" i="2"/>
  <c r="H555" i="2"/>
  <c r="L554" i="2"/>
  <c r="K554" i="2"/>
  <c r="J554" i="2"/>
  <c r="I554" i="2"/>
  <c r="H554" i="2"/>
  <c r="L553" i="2"/>
  <c r="K553" i="2"/>
  <c r="J553" i="2"/>
  <c r="I553" i="2"/>
  <c r="H553" i="2"/>
  <c r="L552" i="2"/>
  <c r="K552" i="2"/>
  <c r="J552" i="2"/>
  <c r="I552" i="2"/>
  <c r="H552" i="2"/>
  <c r="L551" i="2"/>
  <c r="K551" i="2"/>
  <c r="J551" i="2"/>
  <c r="I551" i="2"/>
  <c r="H551" i="2"/>
  <c r="L550" i="2"/>
  <c r="K550" i="2"/>
  <c r="J550" i="2"/>
  <c r="I550" i="2"/>
  <c r="H550" i="2"/>
  <c r="L549" i="2"/>
  <c r="K549" i="2"/>
  <c r="J549" i="2"/>
  <c r="I549" i="2"/>
  <c r="H549" i="2"/>
  <c r="L548" i="2"/>
  <c r="K548" i="2"/>
  <c r="J548" i="2"/>
  <c r="I548" i="2"/>
  <c r="H548" i="2"/>
  <c r="L547" i="2"/>
  <c r="K547" i="2"/>
  <c r="J547" i="2"/>
  <c r="I547" i="2"/>
  <c r="H547" i="2"/>
  <c r="L546" i="2"/>
  <c r="K546" i="2"/>
  <c r="J546" i="2"/>
  <c r="I546" i="2"/>
  <c r="H546" i="2"/>
  <c r="L545" i="2"/>
  <c r="K545" i="2"/>
  <c r="J545" i="2"/>
  <c r="I545" i="2"/>
  <c r="H545" i="2"/>
  <c r="L544" i="2"/>
  <c r="K544" i="2"/>
  <c r="J544" i="2"/>
  <c r="I544" i="2"/>
  <c r="H544" i="2"/>
  <c r="L543" i="2"/>
  <c r="K543" i="2"/>
  <c r="J543" i="2"/>
  <c r="I543" i="2"/>
  <c r="H543" i="2"/>
  <c r="L542" i="2"/>
  <c r="K542" i="2"/>
  <c r="J542" i="2"/>
  <c r="I542" i="2"/>
  <c r="H542" i="2"/>
  <c r="L541" i="2"/>
  <c r="K541" i="2"/>
  <c r="J541" i="2"/>
  <c r="I541" i="2"/>
  <c r="H541" i="2"/>
  <c r="L540" i="2"/>
  <c r="K540" i="2"/>
  <c r="J540" i="2"/>
  <c r="I540" i="2"/>
  <c r="H540" i="2"/>
  <c r="L539" i="2"/>
  <c r="K539" i="2"/>
  <c r="J539" i="2"/>
  <c r="I539" i="2"/>
  <c r="H539" i="2"/>
  <c r="L538" i="2"/>
  <c r="K538" i="2"/>
  <c r="J538" i="2"/>
  <c r="I538" i="2"/>
  <c r="H538" i="2"/>
  <c r="L537" i="2"/>
  <c r="K537" i="2"/>
  <c r="J537" i="2"/>
  <c r="I537" i="2"/>
  <c r="H537" i="2"/>
  <c r="L536" i="2"/>
  <c r="K536" i="2"/>
  <c r="J536" i="2"/>
  <c r="I536" i="2"/>
  <c r="H536" i="2"/>
  <c r="L535" i="2"/>
  <c r="K535" i="2"/>
  <c r="J535" i="2"/>
  <c r="I535" i="2"/>
  <c r="H535" i="2"/>
  <c r="L534" i="2"/>
  <c r="K534" i="2"/>
  <c r="J534" i="2"/>
  <c r="I534" i="2"/>
  <c r="H534" i="2"/>
  <c r="L533" i="2"/>
  <c r="K533" i="2"/>
  <c r="J533" i="2"/>
  <c r="I533" i="2"/>
  <c r="H533" i="2"/>
  <c r="L532" i="2"/>
  <c r="K532" i="2"/>
  <c r="J532" i="2"/>
  <c r="I532" i="2"/>
  <c r="H532" i="2"/>
  <c r="L531" i="2"/>
  <c r="K531" i="2"/>
  <c r="J531" i="2"/>
  <c r="I531" i="2"/>
  <c r="H531" i="2"/>
  <c r="L530" i="2"/>
  <c r="K530" i="2"/>
  <c r="J530" i="2"/>
  <c r="I530" i="2"/>
  <c r="H530" i="2"/>
  <c r="L529" i="2"/>
  <c r="K529" i="2"/>
  <c r="J529" i="2"/>
  <c r="I529" i="2"/>
  <c r="H529" i="2"/>
  <c r="L528" i="2"/>
  <c r="K528" i="2"/>
  <c r="J528" i="2"/>
  <c r="I528" i="2"/>
  <c r="H528" i="2"/>
  <c r="L527" i="2"/>
  <c r="K527" i="2"/>
  <c r="J527" i="2"/>
  <c r="I527" i="2"/>
  <c r="H527" i="2"/>
  <c r="L526" i="2"/>
  <c r="K526" i="2"/>
  <c r="J526" i="2"/>
  <c r="I526" i="2"/>
  <c r="H526" i="2"/>
  <c r="L525" i="2"/>
  <c r="K525" i="2"/>
  <c r="J525" i="2"/>
  <c r="I525" i="2"/>
  <c r="H525" i="2"/>
  <c r="L524" i="2"/>
  <c r="K524" i="2"/>
  <c r="J524" i="2"/>
  <c r="I524" i="2"/>
  <c r="H524" i="2"/>
  <c r="L523" i="2"/>
  <c r="K523" i="2"/>
  <c r="J523" i="2"/>
  <c r="I523" i="2"/>
  <c r="H523" i="2"/>
  <c r="L522" i="2"/>
  <c r="K522" i="2"/>
  <c r="J522" i="2"/>
  <c r="I522" i="2"/>
  <c r="H522" i="2"/>
  <c r="L521" i="2"/>
  <c r="K521" i="2"/>
  <c r="J521" i="2"/>
  <c r="I521" i="2"/>
  <c r="H521" i="2"/>
  <c r="L520" i="2"/>
  <c r="K520" i="2"/>
  <c r="J520" i="2"/>
  <c r="I520" i="2"/>
  <c r="H520" i="2"/>
  <c r="L519" i="2"/>
  <c r="K519" i="2"/>
  <c r="J519" i="2"/>
  <c r="I519" i="2"/>
  <c r="H519" i="2"/>
  <c r="L518" i="2"/>
  <c r="K518" i="2"/>
  <c r="J518" i="2"/>
  <c r="I518" i="2"/>
  <c r="H518" i="2"/>
  <c r="L517" i="2"/>
  <c r="K517" i="2"/>
  <c r="J517" i="2"/>
  <c r="I517" i="2"/>
  <c r="H517" i="2"/>
  <c r="L516" i="2"/>
  <c r="K516" i="2"/>
  <c r="J516" i="2"/>
  <c r="I516" i="2"/>
  <c r="H516" i="2"/>
  <c r="L515" i="2"/>
  <c r="K515" i="2"/>
  <c r="J515" i="2"/>
  <c r="I515" i="2"/>
  <c r="H515" i="2"/>
  <c r="L514" i="2"/>
  <c r="K514" i="2"/>
  <c r="J514" i="2"/>
  <c r="I514" i="2"/>
  <c r="H514" i="2"/>
  <c r="L513" i="2"/>
  <c r="K513" i="2"/>
  <c r="J513" i="2"/>
  <c r="I513" i="2"/>
  <c r="H513" i="2"/>
  <c r="L512" i="2"/>
  <c r="K512" i="2"/>
  <c r="J512" i="2"/>
  <c r="I512" i="2"/>
  <c r="H512" i="2"/>
  <c r="L511" i="2"/>
  <c r="K511" i="2"/>
  <c r="J511" i="2"/>
  <c r="I511" i="2"/>
  <c r="H511" i="2"/>
  <c r="L510" i="2"/>
  <c r="K510" i="2"/>
  <c r="J510" i="2"/>
  <c r="I510" i="2"/>
  <c r="H510" i="2"/>
  <c r="L509" i="2"/>
  <c r="K509" i="2"/>
  <c r="J509" i="2"/>
  <c r="I509" i="2"/>
  <c r="H509" i="2"/>
  <c r="L508" i="2"/>
  <c r="K508" i="2"/>
  <c r="J508" i="2"/>
  <c r="I508" i="2"/>
  <c r="H508" i="2"/>
  <c r="L507" i="2"/>
  <c r="K507" i="2"/>
  <c r="J507" i="2"/>
  <c r="I507" i="2"/>
  <c r="H507" i="2"/>
  <c r="L506" i="2"/>
  <c r="K506" i="2"/>
  <c r="J506" i="2"/>
  <c r="I506" i="2"/>
  <c r="H506" i="2"/>
  <c r="L505" i="2"/>
  <c r="K505" i="2"/>
  <c r="J505" i="2"/>
  <c r="I505" i="2"/>
  <c r="H505" i="2"/>
  <c r="L504" i="2"/>
  <c r="K504" i="2"/>
  <c r="J504" i="2"/>
  <c r="I504" i="2"/>
  <c r="H504" i="2"/>
  <c r="L503" i="2"/>
  <c r="K503" i="2"/>
  <c r="J503" i="2"/>
  <c r="I503" i="2"/>
  <c r="H503" i="2"/>
  <c r="L502" i="2"/>
  <c r="K502" i="2"/>
  <c r="J502" i="2"/>
  <c r="I502" i="2"/>
  <c r="H502" i="2"/>
  <c r="L501" i="2"/>
  <c r="K501" i="2"/>
  <c r="J501" i="2"/>
  <c r="I501" i="2"/>
  <c r="H501" i="2"/>
  <c r="L500" i="2"/>
  <c r="K500" i="2"/>
  <c r="J500" i="2"/>
  <c r="I500" i="2"/>
  <c r="H500" i="2"/>
  <c r="L499" i="2"/>
  <c r="K499" i="2"/>
  <c r="J499" i="2"/>
  <c r="I499" i="2"/>
  <c r="H499" i="2"/>
  <c r="L498" i="2"/>
  <c r="K498" i="2"/>
  <c r="J498" i="2"/>
  <c r="I498" i="2"/>
  <c r="H498" i="2"/>
  <c r="L497" i="2"/>
  <c r="K497" i="2"/>
  <c r="J497" i="2"/>
  <c r="I497" i="2"/>
  <c r="H497" i="2"/>
  <c r="L496" i="2"/>
  <c r="K496" i="2"/>
  <c r="J496" i="2"/>
  <c r="I496" i="2"/>
  <c r="H496" i="2"/>
  <c r="L495" i="2"/>
  <c r="K495" i="2"/>
  <c r="J495" i="2"/>
  <c r="I495" i="2"/>
  <c r="H495" i="2"/>
  <c r="L494" i="2"/>
  <c r="K494" i="2"/>
  <c r="J494" i="2"/>
  <c r="I494" i="2"/>
  <c r="H494" i="2"/>
  <c r="L493" i="2"/>
  <c r="K493" i="2"/>
  <c r="J493" i="2"/>
  <c r="I493" i="2"/>
  <c r="H493" i="2"/>
  <c r="L492" i="2"/>
  <c r="K492" i="2"/>
  <c r="J492" i="2"/>
  <c r="I492" i="2"/>
  <c r="H492" i="2"/>
  <c r="L491" i="2"/>
  <c r="K491" i="2"/>
  <c r="J491" i="2"/>
  <c r="I491" i="2"/>
  <c r="H491" i="2"/>
  <c r="L490" i="2"/>
  <c r="K490" i="2"/>
  <c r="J490" i="2"/>
  <c r="I490" i="2"/>
  <c r="H490" i="2"/>
  <c r="L489" i="2"/>
  <c r="K489" i="2"/>
  <c r="J489" i="2"/>
  <c r="I489" i="2"/>
  <c r="H489" i="2"/>
  <c r="L488" i="2"/>
  <c r="K488" i="2"/>
  <c r="J488" i="2"/>
  <c r="I488" i="2"/>
  <c r="H488" i="2"/>
  <c r="L487" i="2"/>
  <c r="K487" i="2"/>
  <c r="J487" i="2"/>
  <c r="I487" i="2"/>
  <c r="H487" i="2"/>
  <c r="L486" i="2"/>
  <c r="K486" i="2"/>
  <c r="J486" i="2"/>
  <c r="I486" i="2"/>
  <c r="H486" i="2"/>
  <c r="L485" i="2"/>
  <c r="K485" i="2"/>
  <c r="J485" i="2"/>
  <c r="I485" i="2"/>
  <c r="H485" i="2"/>
  <c r="L484" i="2"/>
  <c r="K484" i="2"/>
  <c r="J484" i="2"/>
  <c r="I484" i="2"/>
  <c r="H484" i="2"/>
  <c r="L483" i="2"/>
  <c r="K483" i="2"/>
  <c r="J483" i="2"/>
  <c r="I483" i="2"/>
  <c r="H483" i="2"/>
  <c r="L482" i="2"/>
  <c r="K482" i="2"/>
  <c r="J482" i="2"/>
  <c r="I482" i="2"/>
  <c r="H482" i="2"/>
  <c r="L481" i="2"/>
  <c r="K481" i="2"/>
  <c r="J481" i="2"/>
  <c r="I481" i="2"/>
  <c r="H481" i="2"/>
  <c r="L480" i="2"/>
  <c r="K480" i="2"/>
  <c r="J480" i="2"/>
  <c r="I480" i="2"/>
  <c r="H480" i="2"/>
  <c r="L479" i="2"/>
  <c r="K479" i="2"/>
  <c r="J479" i="2"/>
  <c r="I479" i="2"/>
  <c r="H479" i="2"/>
  <c r="L478" i="2"/>
  <c r="K478" i="2"/>
  <c r="J478" i="2"/>
  <c r="I478" i="2"/>
  <c r="H478" i="2"/>
  <c r="L477" i="2"/>
  <c r="K477" i="2"/>
  <c r="J477" i="2"/>
  <c r="I477" i="2"/>
  <c r="H477" i="2"/>
  <c r="L476" i="2"/>
  <c r="K476" i="2"/>
  <c r="J476" i="2"/>
  <c r="I476" i="2"/>
  <c r="H476" i="2"/>
  <c r="L475" i="2"/>
  <c r="K475" i="2"/>
  <c r="J475" i="2"/>
  <c r="I475" i="2"/>
  <c r="H475" i="2"/>
  <c r="L474" i="2"/>
  <c r="K474" i="2"/>
  <c r="J474" i="2"/>
  <c r="I474" i="2"/>
  <c r="H474" i="2"/>
  <c r="L473" i="2"/>
  <c r="K473" i="2"/>
  <c r="J473" i="2"/>
  <c r="I473" i="2"/>
  <c r="H473" i="2"/>
  <c r="L472" i="2"/>
  <c r="K472" i="2"/>
  <c r="J472" i="2"/>
  <c r="I472" i="2"/>
  <c r="H472" i="2"/>
  <c r="L471" i="2"/>
  <c r="K471" i="2"/>
  <c r="J471" i="2"/>
  <c r="I471" i="2"/>
  <c r="H471" i="2"/>
  <c r="L470" i="2"/>
  <c r="K470" i="2"/>
  <c r="J470" i="2"/>
  <c r="I470" i="2"/>
  <c r="H470" i="2"/>
  <c r="L469" i="2"/>
  <c r="K469" i="2"/>
  <c r="J469" i="2"/>
  <c r="I469" i="2"/>
  <c r="H469" i="2"/>
  <c r="L468" i="2"/>
  <c r="K468" i="2"/>
  <c r="J468" i="2"/>
  <c r="I468" i="2"/>
  <c r="H468" i="2"/>
  <c r="L467" i="2"/>
  <c r="K467" i="2"/>
  <c r="J467" i="2"/>
  <c r="I467" i="2"/>
  <c r="H467" i="2"/>
  <c r="L466" i="2"/>
  <c r="K466" i="2"/>
  <c r="J466" i="2"/>
  <c r="I466" i="2"/>
  <c r="H466" i="2"/>
  <c r="L465" i="2"/>
  <c r="K465" i="2"/>
  <c r="J465" i="2"/>
  <c r="I465" i="2"/>
  <c r="H465" i="2"/>
  <c r="L464" i="2"/>
  <c r="K464" i="2"/>
  <c r="J464" i="2"/>
  <c r="I464" i="2"/>
  <c r="H464" i="2"/>
  <c r="L463" i="2"/>
  <c r="K463" i="2"/>
  <c r="J463" i="2"/>
  <c r="I463" i="2"/>
  <c r="H463" i="2"/>
  <c r="L462" i="2"/>
  <c r="K462" i="2"/>
  <c r="J462" i="2"/>
  <c r="I462" i="2"/>
  <c r="H462" i="2"/>
  <c r="L461" i="2"/>
  <c r="K461" i="2"/>
  <c r="J461" i="2"/>
  <c r="I461" i="2"/>
  <c r="H461" i="2"/>
  <c r="L460" i="2"/>
  <c r="K460" i="2"/>
  <c r="J460" i="2"/>
  <c r="I460" i="2"/>
  <c r="H460" i="2"/>
  <c r="L459" i="2"/>
  <c r="K459" i="2"/>
  <c r="J459" i="2"/>
  <c r="I459" i="2"/>
  <c r="H459" i="2"/>
  <c r="L458" i="2"/>
  <c r="K458" i="2"/>
  <c r="J458" i="2"/>
  <c r="I458" i="2"/>
  <c r="H458" i="2"/>
  <c r="L457" i="2"/>
  <c r="K457" i="2"/>
  <c r="J457" i="2"/>
  <c r="I457" i="2"/>
  <c r="H457" i="2"/>
  <c r="L456" i="2"/>
  <c r="K456" i="2"/>
  <c r="J456" i="2"/>
  <c r="I456" i="2"/>
  <c r="H456" i="2"/>
  <c r="L455" i="2"/>
  <c r="K455" i="2"/>
  <c r="J455" i="2"/>
  <c r="I455" i="2"/>
  <c r="H455" i="2"/>
  <c r="L454" i="2"/>
  <c r="K454" i="2"/>
  <c r="J454" i="2"/>
  <c r="I454" i="2"/>
  <c r="H454" i="2"/>
  <c r="L453" i="2"/>
  <c r="K453" i="2"/>
  <c r="J453" i="2"/>
  <c r="I453" i="2"/>
  <c r="H453" i="2"/>
  <c r="L452" i="2"/>
  <c r="K452" i="2"/>
  <c r="J452" i="2"/>
  <c r="I452" i="2"/>
  <c r="H452" i="2"/>
  <c r="L451" i="2"/>
  <c r="K451" i="2"/>
  <c r="J451" i="2"/>
  <c r="I451" i="2"/>
  <c r="H451" i="2"/>
  <c r="L450" i="2"/>
  <c r="K450" i="2"/>
  <c r="J450" i="2"/>
  <c r="I450" i="2"/>
  <c r="H450" i="2"/>
  <c r="L449" i="2"/>
  <c r="K449" i="2"/>
  <c r="J449" i="2"/>
  <c r="I449" i="2"/>
  <c r="H449" i="2"/>
  <c r="L448" i="2"/>
  <c r="K448" i="2"/>
  <c r="J448" i="2"/>
  <c r="I448" i="2"/>
  <c r="H448" i="2"/>
  <c r="L447" i="2"/>
  <c r="K447" i="2"/>
  <c r="J447" i="2"/>
  <c r="I447" i="2"/>
  <c r="H447" i="2"/>
  <c r="L446" i="2"/>
  <c r="K446" i="2"/>
  <c r="J446" i="2"/>
  <c r="I446" i="2"/>
  <c r="H446" i="2"/>
  <c r="L445" i="2"/>
  <c r="K445" i="2"/>
  <c r="J445" i="2"/>
  <c r="I445" i="2"/>
  <c r="H445" i="2"/>
  <c r="L444" i="2"/>
  <c r="K444" i="2"/>
  <c r="J444" i="2"/>
  <c r="I444" i="2"/>
  <c r="H444" i="2"/>
  <c r="L443" i="2"/>
  <c r="K443" i="2"/>
  <c r="J443" i="2"/>
  <c r="I443" i="2"/>
  <c r="H443" i="2"/>
  <c r="L442" i="2"/>
  <c r="K442" i="2"/>
  <c r="J442" i="2"/>
  <c r="I442" i="2"/>
  <c r="H442" i="2"/>
  <c r="L441" i="2"/>
  <c r="K441" i="2"/>
  <c r="J441" i="2"/>
  <c r="I441" i="2"/>
  <c r="H441" i="2"/>
  <c r="L440" i="2"/>
  <c r="K440" i="2"/>
  <c r="J440" i="2"/>
  <c r="I440" i="2"/>
  <c r="H440" i="2"/>
  <c r="L439" i="2"/>
  <c r="K439" i="2"/>
  <c r="J439" i="2"/>
  <c r="I439" i="2"/>
  <c r="H439" i="2"/>
  <c r="L438" i="2"/>
  <c r="K438" i="2"/>
  <c r="J438" i="2"/>
  <c r="I438" i="2"/>
  <c r="H438" i="2"/>
  <c r="L437" i="2"/>
  <c r="K437" i="2"/>
  <c r="J437" i="2"/>
  <c r="I437" i="2"/>
  <c r="H437" i="2"/>
  <c r="L436" i="2"/>
  <c r="K436" i="2"/>
  <c r="J436" i="2"/>
  <c r="I436" i="2"/>
  <c r="H436" i="2"/>
  <c r="L435" i="2"/>
  <c r="K435" i="2"/>
  <c r="J435" i="2"/>
  <c r="I435" i="2"/>
  <c r="H435" i="2"/>
  <c r="L434" i="2"/>
  <c r="K434" i="2"/>
  <c r="J434" i="2"/>
  <c r="I434" i="2"/>
  <c r="H434" i="2"/>
  <c r="L433" i="2"/>
  <c r="K433" i="2"/>
  <c r="J433" i="2"/>
  <c r="I433" i="2"/>
  <c r="H433" i="2"/>
  <c r="L432" i="2"/>
  <c r="K432" i="2"/>
  <c r="J432" i="2"/>
  <c r="I432" i="2"/>
  <c r="H432" i="2"/>
  <c r="L431" i="2"/>
  <c r="K431" i="2"/>
  <c r="J431" i="2"/>
  <c r="I431" i="2"/>
  <c r="H431" i="2"/>
  <c r="L430" i="2"/>
  <c r="K430" i="2"/>
  <c r="J430" i="2"/>
  <c r="I430" i="2"/>
  <c r="H430" i="2"/>
  <c r="L429" i="2"/>
  <c r="K429" i="2"/>
  <c r="J429" i="2"/>
  <c r="I429" i="2"/>
  <c r="H429" i="2"/>
  <c r="L428" i="2"/>
  <c r="K428" i="2"/>
  <c r="J428" i="2"/>
  <c r="I428" i="2"/>
  <c r="H428" i="2"/>
  <c r="L427" i="2"/>
  <c r="K427" i="2"/>
  <c r="J427" i="2"/>
  <c r="I427" i="2"/>
  <c r="H427" i="2"/>
  <c r="L426" i="2"/>
  <c r="K426" i="2"/>
  <c r="J426" i="2"/>
  <c r="I426" i="2"/>
  <c r="H426" i="2"/>
  <c r="L425" i="2"/>
  <c r="K425" i="2"/>
  <c r="J425" i="2"/>
  <c r="I425" i="2"/>
  <c r="H425" i="2"/>
  <c r="L424" i="2"/>
  <c r="K424" i="2"/>
  <c r="J424" i="2"/>
  <c r="I424" i="2"/>
  <c r="H424" i="2"/>
  <c r="L423" i="2"/>
  <c r="K423" i="2"/>
  <c r="J423" i="2"/>
  <c r="I423" i="2"/>
  <c r="H423" i="2"/>
  <c r="L422" i="2"/>
  <c r="K422" i="2"/>
  <c r="J422" i="2"/>
  <c r="I422" i="2"/>
  <c r="H422" i="2"/>
  <c r="L421" i="2"/>
  <c r="K421" i="2"/>
  <c r="J421" i="2"/>
  <c r="I421" i="2"/>
  <c r="H421" i="2"/>
  <c r="L420" i="2"/>
  <c r="K420" i="2"/>
  <c r="J420" i="2"/>
  <c r="I420" i="2"/>
  <c r="H420" i="2"/>
  <c r="L419" i="2"/>
  <c r="K419" i="2"/>
  <c r="J419" i="2"/>
  <c r="I419" i="2"/>
  <c r="H419" i="2"/>
  <c r="L418" i="2"/>
  <c r="K418" i="2"/>
  <c r="J418" i="2"/>
  <c r="I418" i="2"/>
  <c r="H418" i="2"/>
  <c r="L417" i="2"/>
  <c r="K417" i="2"/>
  <c r="J417" i="2"/>
  <c r="I417" i="2"/>
  <c r="H417" i="2"/>
  <c r="L416" i="2"/>
  <c r="K416" i="2"/>
  <c r="J416" i="2"/>
  <c r="I416" i="2"/>
  <c r="H416" i="2"/>
  <c r="L415" i="2"/>
  <c r="K415" i="2"/>
  <c r="J415" i="2"/>
  <c r="I415" i="2"/>
  <c r="H415" i="2"/>
  <c r="L414" i="2"/>
  <c r="K414" i="2"/>
  <c r="J414" i="2"/>
  <c r="I414" i="2"/>
  <c r="H414" i="2"/>
  <c r="L413" i="2"/>
  <c r="K413" i="2"/>
  <c r="J413" i="2"/>
  <c r="I413" i="2"/>
  <c r="H413" i="2"/>
  <c r="L412" i="2"/>
  <c r="K412" i="2"/>
  <c r="J412" i="2"/>
  <c r="I412" i="2"/>
  <c r="H412" i="2"/>
  <c r="L411" i="2"/>
  <c r="K411" i="2"/>
  <c r="J411" i="2"/>
  <c r="I411" i="2"/>
  <c r="H411" i="2"/>
  <c r="L410" i="2"/>
  <c r="K410" i="2"/>
  <c r="J410" i="2"/>
  <c r="I410" i="2"/>
  <c r="H410" i="2"/>
  <c r="L409" i="2"/>
  <c r="K409" i="2"/>
  <c r="J409" i="2"/>
  <c r="I409" i="2"/>
  <c r="H409" i="2"/>
  <c r="L408" i="2"/>
  <c r="K408" i="2"/>
  <c r="J408" i="2"/>
  <c r="I408" i="2"/>
  <c r="H408" i="2"/>
  <c r="L407" i="2"/>
  <c r="K407" i="2"/>
  <c r="J407" i="2"/>
  <c r="I407" i="2"/>
  <c r="H407" i="2"/>
  <c r="L406" i="2"/>
  <c r="K406" i="2"/>
  <c r="J406" i="2"/>
  <c r="I406" i="2"/>
  <c r="H406" i="2"/>
  <c r="L405" i="2"/>
  <c r="K405" i="2"/>
  <c r="J405" i="2"/>
  <c r="I405" i="2"/>
  <c r="H405" i="2"/>
  <c r="L404" i="2"/>
  <c r="K404" i="2"/>
  <c r="J404" i="2"/>
  <c r="I404" i="2"/>
  <c r="H404" i="2"/>
  <c r="L403" i="2"/>
  <c r="K403" i="2"/>
  <c r="J403" i="2"/>
  <c r="I403" i="2"/>
  <c r="H403" i="2"/>
  <c r="L402" i="2"/>
  <c r="K402" i="2"/>
  <c r="J402" i="2"/>
  <c r="I402" i="2"/>
  <c r="H402" i="2"/>
  <c r="L401" i="2"/>
  <c r="K401" i="2"/>
  <c r="J401" i="2"/>
  <c r="I401" i="2"/>
  <c r="H401" i="2"/>
  <c r="L400" i="2"/>
  <c r="K400" i="2"/>
  <c r="J400" i="2"/>
  <c r="I400" i="2"/>
  <c r="H400" i="2"/>
  <c r="L399" i="2"/>
  <c r="K399" i="2"/>
  <c r="J399" i="2"/>
  <c r="I399" i="2"/>
  <c r="H399" i="2"/>
  <c r="L398" i="2"/>
  <c r="K398" i="2"/>
  <c r="J398" i="2"/>
  <c r="I398" i="2"/>
  <c r="H398" i="2"/>
  <c r="L397" i="2"/>
  <c r="K397" i="2"/>
  <c r="J397" i="2"/>
  <c r="I397" i="2"/>
  <c r="H397" i="2"/>
  <c r="L396" i="2"/>
  <c r="K396" i="2"/>
  <c r="J396" i="2"/>
  <c r="I396" i="2"/>
  <c r="H396" i="2"/>
  <c r="L395" i="2"/>
  <c r="K395" i="2"/>
  <c r="J395" i="2"/>
  <c r="I395" i="2"/>
  <c r="H395" i="2"/>
  <c r="L394" i="2"/>
  <c r="K394" i="2"/>
  <c r="J394" i="2"/>
  <c r="I394" i="2"/>
  <c r="H394" i="2"/>
  <c r="L393" i="2"/>
  <c r="K393" i="2"/>
  <c r="J393" i="2"/>
  <c r="I393" i="2"/>
  <c r="H393" i="2"/>
  <c r="L392" i="2"/>
  <c r="K392" i="2"/>
  <c r="J392" i="2"/>
  <c r="I392" i="2"/>
  <c r="H392" i="2"/>
  <c r="L391" i="2"/>
  <c r="K391" i="2"/>
  <c r="J391" i="2"/>
  <c r="I391" i="2"/>
  <c r="H391" i="2"/>
  <c r="L390" i="2"/>
  <c r="K390" i="2"/>
  <c r="J390" i="2"/>
  <c r="I390" i="2"/>
  <c r="H390" i="2"/>
  <c r="L389" i="2"/>
  <c r="K389" i="2"/>
  <c r="J389" i="2"/>
  <c r="I389" i="2"/>
  <c r="H389" i="2"/>
  <c r="L388" i="2"/>
  <c r="K388" i="2"/>
  <c r="J388" i="2"/>
  <c r="I388" i="2"/>
  <c r="H388" i="2"/>
  <c r="L387" i="2"/>
  <c r="K387" i="2"/>
  <c r="J387" i="2"/>
  <c r="I387" i="2"/>
  <c r="H387" i="2"/>
  <c r="L386" i="2"/>
  <c r="K386" i="2"/>
  <c r="J386" i="2"/>
  <c r="I386" i="2"/>
  <c r="H386" i="2"/>
  <c r="L385" i="2"/>
  <c r="K385" i="2"/>
  <c r="J385" i="2"/>
  <c r="I385" i="2"/>
  <c r="H385" i="2"/>
  <c r="L384" i="2"/>
  <c r="K384" i="2"/>
  <c r="J384" i="2"/>
  <c r="I384" i="2"/>
  <c r="H384" i="2"/>
  <c r="L383" i="2"/>
  <c r="K383" i="2"/>
  <c r="J383" i="2"/>
  <c r="I383" i="2"/>
  <c r="H383" i="2"/>
  <c r="L382" i="2"/>
  <c r="K382" i="2"/>
  <c r="J382" i="2"/>
  <c r="I382" i="2"/>
  <c r="H382" i="2"/>
  <c r="L381" i="2"/>
  <c r="K381" i="2"/>
  <c r="J381" i="2"/>
  <c r="I381" i="2"/>
  <c r="H381" i="2"/>
  <c r="L380" i="2"/>
  <c r="K380" i="2"/>
  <c r="J380" i="2"/>
  <c r="I380" i="2"/>
  <c r="H380" i="2"/>
  <c r="L379" i="2"/>
  <c r="K379" i="2"/>
  <c r="J379" i="2"/>
  <c r="I379" i="2"/>
  <c r="H379" i="2"/>
  <c r="L378" i="2"/>
  <c r="K378" i="2"/>
  <c r="J378" i="2"/>
  <c r="I378" i="2"/>
  <c r="H378" i="2"/>
  <c r="L377" i="2"/>
  <c r="K377" i="2"/>
  <c r="J377" i="2"/>
  <c r="I377" i="2"/>
  <c r="H377" i="2"/>
  <c r="L376" i="2"/>
  <c r="K376" i="2"/>
  <c r="J376" i="2"/>
  <c r="I376" i="2"/>
  <c r="H376" i="2"/>
  <c r="L375" i="2"/>
  <c r="K375" i="2"/>
  <c r="J375" i="2"/>
  <c r="I375" i="2"/>
  <c r="H375" i="2"/>
  <c r="L374" i="2"/>
  <c r="K374" i="2"/>
  <c r="J374" i="2"/>
  <c r="I374" i="2"/>
  <c r="H374" i="2"/>
  <c r="L373" i="2"/>
  <c r="K373" i="2"/>
  <c r="J373" i="2"/>
  <c r="I373" i="2"/>
  <c r="H373" i="2"/>
  <c r="L372" i="2"/>
  <c r="K372" i="2"/>
  <c r="J372" i="2"/>
  <c r="I372" i="2"/>
  <c r="H372" i="2"/>
  <c r="L371" i="2"/>
  <c r="K371" i="2"/>
  <c r="J371" i="2"/>
  <c r="I371" i="2"/>
  <c r="H371" i="2"/>
  <c r="L370" i="2"/>
  <c r="K370" i="2"/>
  <c r="J370" i="2"/>
  <c r="I370" i="2"/>
  <c r="H370" i="2"/>
  <c r="L369" i="2"/>
  <c r="K369" i="2"/>
  <c r="J369" i="2"/>
  <c r="I369" i="2"/>
  <c r="H369" i="2"/>
  <c r="L368" i="2"/>
  <c r="K368" i="2"/>
  <c r="J368" i="2"/>
  <c r="I368" i="2"/>
  <c r="H368" i="2"/>
  <c r="L367" i="2"/>
  <c r="K367" i="2"/>
  <c r="J367" i="2"/>
  <c r="I367" i="2"/>
  <c r="H367" i="2"/>
  <c r="L366" i="2"/>
  <c r="K366" i="2"/>
  <c r="J366" i="2"/>
  <c r="I366" i="2"/>
  <c r="H366" i="2"/>
  <c r="L365" i="2"/>
  <c r="K365" i="2"/>
  <c r="J365" i="2"/>
  <c r="I365" i="2"/>
  <c r="H365" i="2"/>
  <c r="L364" i="2"/>
  <c r="K364" i="2"/>
  <c r="J364" i="2"/>
  <c r="I364" i="2"/>
  <c r="H364" i="2"/>
  <c r="L363" i="2"/>
  <c r="K363" i="2"/>
  <c r="J363" i="2"/>
  <c r="I363" i="2"/>
  <c r="H363" i="2"/>
  <c r="L362" i="2"/>
  <c r="K362" i="2"/>
  <c r="J362" i="2"/>
  <c r="I362" i="2"/>
  <c r="H362" i="2"/>
  <c r="L361" i="2"/>
  <c r="K361" i="2"/>
  <c r="J361" i="2"/>
  <c r="I361" i="2"/>
  <c r="H361" i="2"/>
  <c r="L360" i="2"/>
  <c r="K360" i="2"/>
  <c r="J360" i="2"/>
  <c r="I360" i="2"/>
  <c r="H360" i="2"/>
  <c r="L359" i="2"/>
  <c r="K359" i="2"/>
  <c r="J359" i="2"/>
  <c r="I359" i="2"/>
  <c r="H359" i="2"/>
  <c r="L358" i="2"/>
  <c r="K358" i="2"/>
  <c r="J358" i="2"/>
  <c r="I358" i="2"/>
  <c r="H358" i="2"/>
  <c r="L357" i="2"/>
  <c r="K357" i="2"/>
  <c r="J357" i="2"/>
  <c r="I357" i="2"/>
  <c r="H357" i="2"/>
  <c r="L356" i="2"/>
  <c r="K356" i="2"/>
  <c r="J356" i="2"/>
  <c r="I356" i="2"/>
  <c r="H356" i="2"/>
  <c r="L355" i="2"/>
  <c r="K355" i="2"/>
  <c r="J355" i="2"/>
  <c r="I355" i="2"/>
  <c r="H355" i="2"/>
  <c r="L354" i="2"/>
  <c r="K354" i="2"/>
  <c r="J354" i="2"/>
  <c r="I354" i="2"/>
  <c r="H354" i="2"/>
  <c r="L353" i="2"/>
  <c r="K353" i="2"/>
  <c r="J353" i="2"/>
  <c r="I353" i="2"/>
  <c r="H353" i="2"/>
  <c r="L352" i="2"/>
  <c r="K352" i="2"/>
  <c r="J352" i="2"/>
  <c r="I352" i="2"/>
  <c r="H352" i="2"/>
  <c r="L351" i="2"/>
  <c r="K351" i="2"/>
  <c r="J351" i="2"/>
  <c r="I351" i="2"/>
  <c r="H351" i="2"/>
  <c r="L350" i="2"/>
  <c r="K350" i="2"/>
  <c r="J350" i="2"/>
  <c r="I350" i="2"/>
  <c r="H350" i="2"/>
  <c r="L349" i="2"/>
  <c r="K349" i="2"/>
  <c r="J349" i="2"/>
  <c r="I349" i="2"/>
  <c r="H349" i="2"/>
  <c r="L348" i="2"/>
  <c r="K348" i="2"/>
  <c r="J348" i="2"/>
  <c r="I348" i="2"/>
  <c r="H348" i="2"/>
  <c r="L347" i="2"/>
  <c r="K347" i="2"/>
  <c r="J347" i="2"/>
  <c r="I347" i="2"/>
  <c r="H347" i="2"/>
  <c r="L346" i="2"/>
  <c r="K346" i="2"/>
  <c r="J346" i="2"/>
  <c r="I346" i="2"/>
  <c r="H346" i="2"/>
  <c r="L345" i="2"/>
  <c r="K345" i="2"/>
  <c r="J345" i="2"/>
  <c r="I345" i="2"/>
  <c r="H345" i="2"/>
  <c r="L344" i="2"/>
  <c r="K344" i="2"/>
  <c r="J344" i="2"/>
  <c r="I344" i="2"/>
  <c r="H344" i="2"/>
  <c r="L343" i="2"/>
  <c r="K343" i="2"/>
  <c r="J343" i="2"/>
  <c r="I343" i="2"/>
  <c r="H343" i="2"/>
  <c r="L342" i="2"/>
  <c r="K342" i="2"/>
  <c r="J342" i="2"/>
  <c r="I342" i="2"/>
  <c r="H342" i="2"/>
  <c r="L341" i="2"/>
  <c r="K341" i="2"/>
  <c r="J341" i="2"/>
  <c r="I341" i="2"/>
  <c r="H341" i="2"/>
  <c r="L340" i="2"/>
  <c r="K340" i="2"/>
  <c r="J340" i="2"/>
  <c r="I340" i="2"/>
  <c r="H340" i="2"/>
  <c r="L339" i="2"/>
  <c r="K339" i="2"/>
  <c r="J339" i="2"/>
  <c r="I339" i="2"/>
  <c r="H339" i="2"/>
  <c r="L338" i="2"/>
  <c r="K338" i="2"/>
  <c r="J338" i="2"/>
  <c r="I338" i="2"/>
  <c r="H338" i="2"/>
  <c r="L337" i="2"/>
  <c r="K337" i="2"/>
  <c r="J337" i="2"/>
  <c r="I337" i="2"/>
  <c r="H337" i="2"/>
  <c r="L336" i="2"/>
  <c r="K336" i="2"/>
  <c r="J336" i="2"/>
  <c r="I336" i="2"/>
  <c r="H336" i="2"/>
  <c r="L335" i="2"/>
  <c r="K335" i="2"/>
  <c r="J335" i="2"/>
  <c r="I335" i="2"/>
  <c r="H335" i="2"/>
  <c r="L334" i="2"/>
  <c r="K334" i="2"/>
  <c r="J334" i="2"/>
  <c r="I334" i="2"/>
  <c r="H334" i="2"/>
  <c r="L333" i="2"/>
  <c r="K333" i="2"/>
  <c r="J333" i="2"/>
  <c r="I333" i="2"/>
  <c r="H333" i="2"/>
  <c r="L332" i="2"/>
  <c r="K332" i="2"/>
  <c r="J332" i="2"/>
  <c r="I332" i="2"/>
  <c r="H332" i="2"/>
  <c r="L331" i="2"/>
  <c r="K331" i="2"/>
  <c r="J331" i="2"/>
  <c r="I331" i="2"/>
  <c r="H331" i="2"/>
  <c r="L330" i="2"/>
  <c r="K330" i="2"/>
  <c r="J330" i="2"/>
  <c r="I330" i="2"/>
  <c r="H330" i="2"/>
  <c r="L329" i="2"/>
  <c r="K329" i="2"/>
  <c r="J329" i="2"/>
  <c r="I329" i="2"/>
  <c r="H329" i="2"/>
  <c r="L328" i="2"/>
  <c r="K328" i="2"/>
  <c r="J328" i="2"/>
  <c r="I328" i="2"/>
  <c r="H328" i="2"/>
  <c r="L327" i="2"/>
  <c r="K327" i="2"/>
  <c r="J327" i="2"/>
  <c r="I327" i="2"/>
  <c r="H327" i="2"/>
  <c r="L326" i="2"/>
  <c r="K326" i="2"/>
  <c r="J326" i="2"/>
  <c r="I326" i="2"/>
  <c r="H326" i="2"/>
  <c r="L325" i="2"/>
  <c r="K325" i="2"/>
  <c r="J325" i="2"/>
  <c r="I325" i="2"/>
  <c r="H325" i="2"/>
  <c r="L324" i="2"/>
  <c r="K324" i="2"/>
  <c r="J324" i="2"/>
  <c r="I324" i="2"/>
  <c r="H324" i="2"/>
  <c r="L323" i="2"/>
  <c r="K323" i="2"/>
  <c r="J323" i="2"/>
  <c r="I323" i="2"/>
  <c r="H323" i="2"/>
  <c r="L322" i="2"/>
  <c r="K322" i="2"/>
  <c r="J322" i="2"/>
  <c r="I322" i="2"/>
  <c r="H322" i="2"/>
  <c r="L321" i="2"/>
  <c r="K321" i="2"/>
  <c r="J321" i="2"/>
  <c r="I321" i="2"/>
  <c r="H321" i="2"/>
  <c r="L320" i="2"/>
  <c r="K320" i="2"/>
  <c r="J320" i="2"/>
  <c r="I320" i="2"/>
  <c r="H320" i="2"/>
  <c r="L319" i="2"/>
  <c r="K319" i="2"/>
  <c r="J319" i="2"/>
  <c r="I319" i="2"/>
  <c r="H319" i="2"/>
  <c r="L318" i="2"/>
  <c r="K318" i="2"/>
  <c r="J318" i="2"/>
  <c r="I318" i="2"/>
  <c r="H318" i="2"/>
  <c r="L317" i="2"/>
  <c r="K317" i="2"/>
  <c r="J317" i="2"/>
  <c r="I317" i="2"/>
  <c r="H317" i="2"/>
  <c r="L316" i="2"/>
  <c r="K316" i="2"/>
  <c r="J316" i="2"/>
  <c r="I316" i="2"/>
  <c r="H316" i="2"/>
  <c r="L315" i="2"/>
  <c r="K315" i="2"/>
  <c r="J315" i="2"/>
  <c r="I315" i="2"/>
  <c r="H315" i="2"/>
  <c r="L314" i="2"/>
  <c r="K314" i="2"/>
  <c r="J314" i="2"/>
  <c r="I314" i="2"/>
  <c r="H314" i="2"/>
  <c r="L313" i="2"/>
  <c r="K313" i="2"/>
  <c r="J313" i="2"/>
  <c r="I313" i="2"/>
  <c r="H313" i="2"/>
  <c r="L312" i="2"/>
  <c r="K312" i="2"/>
  <c r="J312" i="2"/>
  <c r="I312" i="2"/>
  <c r="H312" i="2"/>
  <c r="L311" i="2"/>
  <c r="K311" i="2"/>
  <c r="J311" i="2"/>
  <c r="I311" i="2"/>
  <c r="H311" i="2"/>
  <c r="L310" i="2"/>
  <c r="K310" i="2"/>
  <c r="J310" i="2"/>
  <c r="I310" i="2"/>
  <c r="H310" i="2"/>
  <c r="L309" i="2"/>
  <c r="K309" i="2"/>
  <c r="J309" i="2"/>
  <c r="I309" i="2"/>
  <c r="H309" i="2"/>
  <c r="L308" i="2"/>
  <c r="K308" i="2"/>
  <c r="J308" i="2"/>
  <c r="I308" i="2"/>
  <c r="H308" i="2"/>
  <c r="L307" i="2"/>
  <c r="K307" i="2"/>
  <c r="J307" i="2"/>
  <c r="I307" i="2"/>
  <c r="H307" i="2"/>
  <c r="L306" i="2"/>
  <c r="K306" i="2"/>
  <c r="J306" i="2"/>
  <c r="I306" i="2"/>
  <c r="H306" i="2"/>
  <c r="L305" i="2"/>
  <c r="K305" i="2"/>
  <c r="J305" i="2"/>
  <c r="I305" i="2"/>
  <c r="H305" i="2"/>
  <c r="L304" i="2"/>
  <c r="K304" i="2"/>
  <c r="J304" i="2"/>
  <c r="I304" i="2"/>
  <c r="H304" i="2"/>
  <c r="L303" i="2"/>
  <c r="K303" i="2"/>
  <c r="J303" i="2"/>
  <c r="I303" i="2"/>
  <c r="H303" i="2"/>
  <c r="L302" i="2"/>
  <c r="K302" i="2"/>
  <c r="J302" i="2"/>
  <c r="I302" i="2"/>
  <c r="H302" i="2"/>
  <c r="L301" i="2"/>
  <c r="K301" i="2"/>
  <c r="J301" i="2"/>
  <c r="I301" i="2"/>
  <c r="H301" i="2"/>
  <c r="L300" i="2"/>
  <c r="K300" i="2"/>
  <c r="J300" i="2"/>
  <c r="I300" i="2"/>
  <c r="H300" i="2"/>
  <c r="L299" i="2"/>
  <c r="K299" i="2"/>
  <c r="J299" i="2"/>
  <c r="I299" i="2"/>
  <c r="H299" i="2"/>
  <c r="L298" i="2"/>
  <c r="K298" i="2"/>
  <c r="J298" i="2"/>
  <c r="I298" i="2"/>
  <c r="H298" i="2"/>
  <c r="L297" i="2"/>
  <c r="K297" i="2"/>
  <c r="J297" i="2"/>
  <c r="I297" i="2"/>
  <c r="H297" i="2"/>
  <c r="L296" i="2"/>
  <c r="K296" i="2"/>
  <c r="J296" i="2"/>
  <c r="I296" i="2"/>
  <c r="H296" i="2"/>
  <c r="L295" i="2"/>
  <c r="K295" i="2"/>
  <c r="J295" i="2"/>
  <c r="I295" i="2"/>
  <c r="H295" i="2"/>
  <c r="L294" i="2"/>
  <c r="K294" i="2"/>
  <c r="J294" i="2"/>
  <c r="I294" i="2"/>
  <c r="H294" i="2"/>
  <c r="L293" i="2"/>
  <c r="K293" i="2"/>
  <c r="J293" i="2"/>
  <c r="I293" i="2"/>
  <c r="H293" i="2"/>
  <c r="L292" i="2"/>
  <c r="K292" i="2"/>
  <c r="J292" i="2"/>
  <c r="I292" i="2"/>
  <c r="H292" i="2"/>
  <c r="L291" i="2"/>
  <c r="K291" i="2"/>
  <c r="J291" i="2"/>
  <c r="I291" i="2"/>
  <c r="H291" i="2"/>
  <c r="L290" i="2"/>
  <c r="K290" i="2"/>
  <c r="J290" i="2"/>
  <c r="I290" i="2"/>
  <c r="H290" i="2"/>
  <c r="L289" i="2"/>
  <c r="K289" i="2"/>
  <c r="J289" i="2"/>
  <c r="I289" i="2"/>
  <c r="H289" i="2"/>
  <c r="L288" i="2"/>
  <c r="K288" i="2"/>
  <c r="J288" i="2"/>
  <c r="I288" i="2"/>
  <c r="H288" i="2"/>
  <c r="L287" i="2"/>
  <c r="K287" i="2"/>
  <c r="J287" i="2"/>
  <c r="I287" i="2"/>
  <c r="H287" i="2"/>
  <c r="L286" i="2"/>
  <c r="K286" i="2"/>
  <c r="J286" i="2"/>
  <c r="I286" i="2"/>
  <c r="H286" i="2"/>
  <c r="L285" i="2"/>
  <c r="K285" i="2"/>
  <c r="J285" i="2"/>
  <c r="I285" i="2"/>
  <c r="H285" i="2"/>
  <c r="L284" i="2"/>
  <c r="K284" i="2"/>
  <c r="J284" i="2"/>
  <c r="I284" i="2"/>
  <c r="H284" i="2"/>
  <c r="L283" i="2"/>
  <c r="K283" i="2"/>
  <c r="J283" i="2"/>
  <c r="I283" i="2"/>
  <c r="H283" i="2"/>
  <c r="L282" i="2"/>
  <c r="K282" i="2"/>
  <c r="J282" i="2"/>
  <c r="I282" i="2"/>
  <c r="H282" i="2"/>
  <c r="L281" i="2"/>
  <c r="K281" i="2"/>
  <c r="J281" i="2"/>
  <c r="I281" i="2"/>
  <c r="H281" i="2"/>
  <c r="L280" i="2"/>
  <c r="K280" i="2"/>
  <c r="J280" i="2"/>
  <c r="I280" i="2"/>
  <c r="H280" i="2"/>
  <c r="L279" i="2"/>
  <c r="K279" i="2"/>
  <c r="J279" i="2"/>
  <c r="I279" i="2"/>
  <c r="H279" i="2"/>
  <c r="L278" i="2"/>
  <c r="K278" i="2"/>
  <c r="J278" i="2"/>
  <c r="I278" i="2"/>
  <c r="H278" i="2"/>
  <c r="L277" i="2"/>
  <c r="K277" i="2"/>
  <c r="J277" i="2"/>
  <c r="I277" i="2"/>
  <c r="H277" i="2"/>
  <c r="L276" i="2"/>
  <c r="K276" i="2"/>
  <c r="J276" i="2"/>
  <c r="I276" i="2"/>
  <c r="H276" i="2"/>
  <c r="L275" i="2"/>
  <c r="K275" i="2"/>
  <c r="J275" i="2"/>
  <c r="I275" i="2"/>
  <c r="H275" i="2"/>
  <c r="L274" i="2"/>
  <c r="K274" i="2"/>
  <c r="J274" i="2"/>
  <c r="I274" i="2"/>
  <c r="H274" i="2"/>
  <c r="L273" i="2"/>
  <c r="K273" i="2"/>
  <c r="J273" i="2"/>
  <c r="I273" i="2"/>
  <c r="H273" i="2"/>
  <c r="L272" i="2"/>
  <c r="K272" i="2"/>
  <c r="J272" i="2"/>
  <c r="I272" i="2"/>
  <c r="H272" i="2"/>
  <c r="L271" i="2"/>
  <c r="K271" i="2"/>
  <c r="J271" i="2"/>
  <c r="I271" i="2"/>
  <c r="H271" i="2"/>
  <c r="L270" i="2"/>
  <c r="K270" i="2"/>
  <c r="J270" i="2"/>
  <c r="I270" i="2"/>
  <c r="H270" i="2"/>
  <c r="L269" i="2"/>
  <c r="K269" i="2"/>
  <c r="J269" i="2"/>
  <c r="I269" i="2"/>
  <c r="H269" i="2"/>
  <c r="L268" i="2"/>
  <c r="K268" i="2"/>
  <c r="J268" i="2"/>
  <c r="I268" i="2"/>
  <c r="H268" i="2"/>
  <c r="L267" i="2"/>
  <c r="K267" i="2"/>
  <c r="J267" i="2"/>
  <c r="I267" i="2"/>
  <c r="H267" i="2"/>
  <c r="L266" i="2"/>
  <c r="K266" i="2"/>
  <c r="J266" i="2"/>
  <c r="I266" i="2"/>
  <c r="H266" i="2"/>
  <c r="L265" i="2"/>
  <c r="K265" i="2"/>
  <c r="J265" i="2"/>
  <c r="I265" i="2"/>
  <c r="H265" i="2"/>
  <c r="L264" i="2"/>
  <c r="K264" i="2"/>
  <c r="J264" i="2"/>
  <c r="I264" i="2"/>
  <c r="H264" i="2"/>
  <c r="L263" i="2"/>
  <c r="K263" i="2"/>
  <c r="J263" i="2"/>
  <c r="I263" i="2"/>
  <c r="H263" i="2"/>
  <c r="L262" i="2"/>
  <c r="K262" i="2"/>
  <c r="J262" i="2"/>
  <c r="I262" i="2"/>
  <c r="H262" i="2"/>
  <c r="L261" i="2"/>
  <c r="K261" i="2"/>
  <c r="J261" i="2"/>
  <c r="I261" i="2"/>
  <c r="H261" i="2"/>
  <c r="L260" i="2"/>
  <c r="K260" i="2"/>
  <c r="J260" i="2"/>
  <c r="I260" i="2"/>
  <c r="H260" i="2"/>
  <c r="L259" i="2"/>
  <c r="K259" i="2"/>
  <c r="J259" i="2"/>
  <c r="I259" i="2"/>
  <c r="H259" i="2"/>
  <c r="L258" i="2"/>
  <c r="K258" i="2"/>
  <c r="J258" i="2"/>
  <c r="I258" i="2"/>
  <c r="H258" i="2"/>
  <c r="L257" i="2"/>
  <c r="K257" i="2"/>
  <c r="J257" i="2"/>
  <c r="I257" i="2"/>
  <c r="H257" i="2"/>
  <c r="L256" i="2"/>
  <c r="K256" i="2"/>
  <c r="J256" i="2"/>
  <c r="I256" i="2"/>
  <c r="H256" i="2"/>
  <c r="L255" i="2"/>
  <c r="K255" i="2"/>
  <c r="J255" i="2"/>
  <c r="I255" i="2"/>
  <c r="H255" i="2"/>
  <c r="L254" i="2"/>
  <c r="K254" i="2"/>
  <c r="J254" i="2"/>
  <c r="I254" i="2"/>
  <c r="H254" i="2"/>
  <c r="L253" i="2"/>
  <c r="K253" i="2"/>
  <c r="J253" i="2"/>
  <c r="I253" i="2"/>
  <c r="H253" i="2"/>
  <c r="L252" i="2"/>
  <c r="K252" i="2"/>
  <c r="J252" i="2"/>
  <c r="I252" i="2"/>
  <c r="H252" i="2"/>
  <c r="L251" i="2"/>
  <c r="K251" i="2"/>
  <c r="J251" i="2"/>
  <c r="I251" i="2"/>
  <c r="H251" i="2"/>
  <c r="L250" i="2"/>
  <c r="K250" i="2"/>
  <c r="J250" i="2"/>
  <c r="I250" i="2"/>
  <c r="H250" i="2"/>
  <c r="L249" i="2"/>
  <c r="K249" i="2"/>
  <c r="J249" i="2"/>
  <c r="I249" i="2"/>
  <c r="H249" i="2"/>
  <c r="L248" i="2"/>
  <c r="K248" i="2"/>
  <c r="J248" i="2"/>
  <c r="I248" i="2"/>
  <c r="H248" i="2"/>
  <c r="L247" i="2"/>
  <c r="K247" i="2"/>
  <c r="J247" i="2"/>
  <c r="I247" i="2"/>
  <c r="H247" i="2"/>
  <c r="L246" i="2"/>
  <c r="K246" i="2"/>
  <c r="J246" i="2"/>
  <c r="I246" i="2"/>
  <c r="H246" i="2"/>
  <c r="L245" i="2"/>
  <c r="K245" i="2"/>
  <c r="J245" i="2"/>
  <c r="I245" i="2"/>
  <c r="H245" i="2"/>
  <c r="L244" i="2"/>
  <c r="K244" i="2"/>
  <c r="J244" i="2"/>
  <c r="I244" i="2"/>
  <c r="H244" i="2"/>
  <c r="L243" i="2"/>
  <c r="K243" i="2"/>
  <c r="J243" i="2"/>
  <c r="I243" i="2"/>
  <c r="H243" i="2"/>
  <c r="L242" i="2"/>
  <c r="K242" i="2"/>
  <c r="J242" i="2"/>
  <c r="I242" i="2"/>
  <c r="H242" i="2"/>
  <c r="L241" i="2"/>
  <c r="K241" i="2"/>
  <c r="J241" i="2"/>
  <c r="I241" i="2"/>
  <c r="H241" i="2"/>
  <c r="L240" i="2"/>
  <c r="K240" i="2"/>
  <c r="J240" i="2"/>
  <c r="I240" i="2"/>
  <c r="H240" i="2"/>
  <c r="L239" i="2"/>
  <c r="K239" i="2"/>
  <c r="J239" i="2"/>
  <c r="I239" i="2"/>
  <c r="H239" i="2"/>
  <c r="L238" i="2"/>
  <c r="K238" i="2"/>
  <c r="J238" i="2"/>
  <c r="I238" i="2"/>
  <c r="H238" i="2"/>
  <c r="L237" i="2"/>
  <c r="K237" i="2"/>
  <c r="J237" i="2"/>
  <c r="I237" i="2"/>
  <c r="H237" i="2"/>
  <c r="L236" i="2"/>
  <c r="K236" i="2"/>
  <c r="J236" i="2"/>
  <c r="I236" i="2"/>
  <c r="H236" i="2"/>
  <c r="L235" i="2"/>
  <c r="K235" i="2"/>
  <c r="J235" i="2"/>
  <c r="I235" i="2"/>
  <c r="H235" i="2"/>
  <c r="L234" i="2"/>
  <c r="K234" i="2"/>
  <c r="J234" i="2"/>
  <c r="I234" i="2"/>
  <c r="H234" i="2"/>
  <c r="L233" i="2"/>
  <c r="K233" i="2"/>
  <c r="J233" i="2"/>
  <c r="I233" i="2"/>
  <c r="H233" i="2"/>
  <c r="L232" i="2"/>
  <c r="K232" i="2"/>
  <c r="J232" i="2"/>
  <c r="I232" i="2"/>
  <c r="H232" i="2"/>
  <c r="L231" i="2"/>
  <c r="K231" i="2"/>
  <c r="J231" i="2"/>
  <c r="I231" i="2"/>
  <c r="H231" i="2"/>
  <c r="L230" i="2"/>
  <c r="K230" i="2"/>
  <c r="J230" i="2"/>
  <c r="I230" i="2"/>
  <c r="H230" i="2"/>
  <c r="L229" i="2"/>
  <c r="K229" i="2"/>
  <c r="J229" i="2"/>
  <c r="I229" i="2"/>
  <c r="H229" i="2"/>
  <c r="L228" i="2"/>
  <c r="K228" i="2"/>
  <c r="J228" i="2"/>
  <c r="I228" i="2"/>
  <c r="H228" i="2"/>
  <c r="L227" i="2"/>
  <c r="K227" i="2"/>
  <c r="J227" i="2"/>
  <c r="I227" i="2"/>
  <c r="H227" i="2"/>
  <c r="L226" i="2"/>
  <c r="K226" i="2"/>
  <c r="J226" i="2"/>
  <c r="I226" i="2"/>
  <c r="H226" i="2"/>
  <c r="L225" i="2"/>
  <c r="K225" i="2"/>
  <c r="J225" i="2"/>
  <c r="I225" i="2"/>
  <c r="H225" i="2"/>
  <c r="L224" i="2"/>
  <c r="K224" i="2"/>
  <c r="J224" i="2"/>
  <c r="I224" i="2"/>
  <c r="H224" i="2"/>
  <c r="L223" i="2"/>
  <c r="K223" i="2"/>
  <c r="J223" i="2"/>
  <c r="I223" i="2"/>
  <c r="H223" i="2"/>
  <c r="L222" i="2"/>
  <c r="K222" i="2"/>
  <c r="J222" i="2"/>
  <c r="I222" i="2"/>
  <c r="H222" i="2"/>
  <c r="L221" i="2"/>
  <c r="K221" i="2"/>
  <c r="J221" i="2"/>
  <c r="I221" i="2"/>
  <c r="H221" i="2"/>
  <c r="L220" i="2"/>
  <c r="K220" i="2"/>
  <c r="J220" i="2"/>
  <c r="I220" i="2"/>
  <c r="H220" i="2"/>
  <c r="L219" i="2"/>
  <c r="K219" i="2"/>
  <c r="J219" i="2"/>
  <c r="I219" i="2"/>
  <c r="H219" i="2"/>
  <c r="L218" i="2"/>
  <c r="K218" i="2"/>
  <c r="J218" i="2"/>
  <c r="I218" i="2"/>
  <c r="H218" i="2"/>
  <c r="L217" i="2"/>
  <c r="K217" i="2"/>
  <c r="J217" i="2"/>
  <c r="I217" i="2"/>
  <c r="H217" i="2"/>
  <c r="L216" i="2"/>
  <c r="K216" i="2"/>
  <c r="J216" i="2"/>
  <c r="I216" i="2"/>
  <c r="H216" i="2"/>
  <c r="L215" i="2"/>
  <c r="K215" i="2"/>
  <c r="J215" i="2"/>
  <c r="I215" i="2"/>
  <c r="H215" i="2"/>
  <c r="L214" i="2"/>
  <c r="K214" i="2"/>
  <c r="J214" i="2"/>
  <c r="I214" i="2"/>
  <c r="H214" i="2"/>
  <c r="L213" i="2"/>
  <c r="K213" i="2"/>
  <c r="J213" i="2"/>
  <c r="I213" i="2"/>
  <c r="H213" i="2"/>
  <c r="L212" i="2"/>
  <c r="K212" i="2"/>
  <c r="J212" i="2"/>
  <c r="I212" i="2"/>
  <c r="H212" i="2"/>
  <c r="L211" i="2"/>
  <c r="K211" i="2"/>
  <c r="J211" i="2"/>
  <c r="I211" i="2"/>
  <c r="H211" i="2"/>
  <c r="L210" i="2"/>
  <c r="K210" i="2"/>
  <c r="J210" i="2"/>
  <c r="I210" i="2"/>
  <c r="H210" i="2"/>
  <c r="L209" i="2"/>
  <c r="K209" i="2"/>
  <c r="J209" i="2"/>
  <c r="I209" i="2"/>
  <c r="H209" i="2"/>
  <c r="L208" i="2"/>
  <c r="K208" i="2"/>
  <c r="J208" i="2"/>
  <c r="I208" i="2"/>
  <c r="H208" i="2"/>
  <c r="L207" i="2"/>
  <c r="K207" i="2"/>
  <c r="J207" i="2"/>
  <c r="I207" i="2"/>
  <c r="H207" i="2"/>
  <c r="L206" i="2"/>
  <c r="K206" i="2"/>
  <c r="J206" i="2"/>
  <c r="I206" i="2"/>
  <c r="H206" i="2"/>
  <c r="L205" i="2"/>
  <c r="K205" i="2"/>
  <c r="J205" i="2"/>
  <c r="I205" i="2"/>
  <c r="H205" i="2"/>
  <c r="L204" i="2"/>
  <c r="K204" i="2"/>
  <c r="J204" i="2"/>
  <c r="I204" i="2"/>
  <c r="H204" i="2"/>
  <c r="L203" i="2"/>
  <c r="K203" i="2"/>
  <c r="J203" i="2"/>
  <c r="I203" i="2"/>
  <c r="H203" i="2"/>
  <c r="L202" i="2"/>
  <c r="K202" i="2"/>
  <c r="J202" i="2"/>
  <c r="I202" i="2"/>
  <c r="H202" i="2"/>
  <c r="L201" i="2"/>
  <c r="K201" i="2"/>
  <c r="J201" i="2"/>
  <c r="I201" i="2"/>
  <c r="H201" i="2"/>
  <c r="L200" i="2"/>
  <c r="K200" i="2"/>
  <c r="J200" i="2"/>
  <c r="I200" i="2"/>
  <c r="H200" i="2"/>
  <c r="L199" i="2"/>
  <c r="K199" i="2"/>
  <c r="J199" i="2"/>
  <c r="I199" i="2"/>
  <c r="H199" i="2"/>
  <c r="L198" i="2"/>
  <c r="K198" i="2"/>
  <c r="J198" i="2"/>
  <c r="I198" i="2"/>
  <c r="H198" i="2"/>
  <c r="L197" i="2"/>
  <c r="K197" i="2"/>
  <c r="J197" i="2"/>
  <c r="I197" i="2"/>
  <c r="H197" i="2"/>
  <c r="L196" i="2"/>
  <c r="K196" i="2"/>
  <c r="J196" i="2"/>
  <c r="I196" i="2"/>
  <c r="H196" i="2"/>
  <c r="L195" i="2"/>
  <c r="K195" i="2"/>
  <c r="J195" i="2"/>
  <c r="I195" i="2"/>
  <c r="H195" i="2"/>
  <c r="L194" i="2"/>
  <c r="K194" i="2"/>
  <c r="J194" i="2"/>
  <c r="I194" i="2"/>
  <c r="H194" i="2"/>
  <c r="L193" i="2"/>
  <c r="K193" i="2"/>
  <c r="J193" i="2"/>
  <c r="I193" i="2"/>
  <c r="H193" i="2"/>
  <c r="L192" i="2"/>
  <c r="K192" i="2"/>
  <c r="J192" i="2"/>
  <c r="I192" i="2"/>
  <c r="H192" i="2"/>
  <c r="L191" i="2"/>
  <c r="K191" i="2"/>
  <c r="J191" i="2"/>
  <c r="I191" i="2"/>
  <c r="H191" i="2"/>
  <c r="L190" i="2"/>
  <c r="K190" i="2"/>
  <c r="J190" i="2"/>
  <c r="I190" i="2"/>
  <c r="H190" i="2"/>
  <c r="L189" i="2"/>
  <c r="K189" i="2"/>
  <c r="J189" i="2"/>
  <c r="I189" i="2"/>
  <c r="H189" i="2"/>
  <c r="L188" i="2"/>
  <c r="K188" i="2"/>
  <c r="J188" i="2"/>
  <c r="I188" i="2"/>
  <c r="H188" i="2"/>
  <c r="L187" i="2"/>
  <c r="K187" i="2"/>
  <c r="J187" i="2"/>
  <c r="I187" i="2"/>
  <c r="H187" i="2"/>
  <c r="L186" i="2"/>
  <c r="K186" i="2"/>
  <c r="J186" i="2"/>
  <c r="I186" i="2"/>
  <c r="H186" i="2"/>
  <c r="L185" i="2"/>
  <c r="K185" i="2"/>
  <c r="J185" i="2"/>
  <c r="I185" i="2"/>
  <c r="H185" i="2"/>
  <c r="L184" i="2"/>
  <c r="K184" i="2"/>
  <c r="J184" i="2"/>
  <c r="I184" i="2"/>
  <c r="H184" i="2"/>
  <c r="L183" i="2"/>
  <c r="K183" i="2"/>
  <c r="J183" i="2"/>
  <c r="I183" i="2"/>
  <c r="H183" i="2"/>
  <c r="L182" i="2"/>
  <c r="K182" i="2"/>
  <c r="J182" i="2"/>
  <c r="I182" i="2"/>
  <c r="H182" i="2"/>
  <c r="L181" i="2"/>
  <c r="K181" i="2"/>
  <c r="J181" i="2"/>
  <c r="I181" i="2"/>
  <c r="H181" i="2"/>
  <c r="L180" i="2"/>
  <c r="K180" i="2"/>
  <c r="J180" i="2"/>
  <c r="I180" i="2"/>
  <c r="H180" i="2"/>
  <c r="L179" i="2"/>
  <c r="K179" i="2"/>
  <c r="J179" i="2"/>
  <c r="I179" i="2"/>
  <c r="H179" i="2"/>
  <c r="L178" i="2"/>
  <c r="K178" i="2"/>
  <c r="J178" i="2"/>
  <c r="I178" i="2"/>
  <c r="H178" i="2"/>
  <c r="L177" i="2"/>
  <c r="K177" i="2"/>
  <c r="J177" i="2"/>
  <c r="I177" i="2"/>
  <c r="H177" i="2"/>
  <c r="L176" i="2"/>
  <c r="K176" i="2"/>
  <c r="J176" i="2"/>
  <c r="I176" i="2"/>
  <c r="H176" i="2"/>
  <c r="L175" i="2"/>
  <c r="K175" i="2"/>
  <c r="J175" i="2"/>
  <c r="I175" i="2"/>
  <c r="H175" i="2"/>
  <c r="L174" i="2"/>
  <c r="K174" i="2"/>
  <c r="J174" i="2"/>
  <c r="I174" i="2"/>
  <c r="H174" i="2"/>
  <c r="L173" i="2"/>
  <c r="K173" i="2"/>
  <c r="J173" i="2"/>
  <c r="I173" i="2"/>
  <c r="H173" i="2"/>
  <c r="L172" i="2"/>
  <c r="K172" i="2"/>
  <c r="J172" i="2"/>
  <c r="I172" i="2"/>
  <c r="H172" i="2"/>
  <c r="L171" i="2"/>
  <c r="K171" i="2"/>
  <c r="J171" i="2"/>
  <c r="I171" i="2"/>
  <c r="H171" i="2"/>
  <c r="L170" i="2"/>
  <c r="K170" i="2"/>
  <c r="J170" i="2"/>
  <c r="I170" i="2"/>
  <c r="H170" i="2"/>
  <c r="L169" i="2"/>
  <c r="K169" i="2"/>
  <c r="J169" i="2"/>
  <c r="I169" i="2"/>
  <c r="H169" i="2"/>
  <c r="L168" i="2"/>
  <c r="K168" i="2"/>
  <c r="J168" i="2"/>
  <c r="I168" i="2"/>
  <c r="H168" i="2"/>
  <c r="L167" i="2"/>
  <c r="K167" i="2"/>
  <c r="J167" i="2"/>
  <c r="I167" i="2"/>
  <c r="H167" i="2"/>
  <c r="L166" i="2"/>
  <c r="K166" i="2"/>
  <c r="J166" i="2"/>
  <c r="I166" i="2"/>
  <c r="H166" i="2"/>
  <c r="L165" i="2"/>
  <c r="K165" i="2"/>
  <c r="J165" i="2"/>
  <c r="I165" i="2"/>
  <c r="H165" i="2"/>
  <c r="L164" i="2"/>
  <c r="K164" i="2"/>
  <c r="J164" i="2"/>
  <c r="I164" i="2"/>
  <c r="H164" i="2"/>
  <c r="L163" i="2"/>
  <c r="K163" i="2"/>
  <c r="J163" i="2"/>
  <c r="I163" i="2"/>
  <c r="H163" i="2"/>
  <c r="L162" i="2"/>
  <c r="K162" i="2"/>
  <c r="J162" i="2"/>
  <c r="I162" i="2"/>
  <c r="H162" i="2"/>
  <c r="L161" i="2"/>
  <c r="K161" i="2"/>
  <c r="J161" i="2"/>
  <c r="I161" i="2"/>
  <c r="H161" i="2"/>
  <c r="L160" i="2"/>
  <c r="K160" i="2"/>
  <c r="J160" i="2"/>
  <c r="I160" i="2"/>
  <c r="H160" i="2"/>
  <c r="L159" i="2"/>
  <c r="K159" i="2"/>
  <c r="J159" i="2"/>
  <c r="I159" i="2"/>
  <c r="H159" i="2"/>
  <c r="L158" i="2"/>
  <c r="K158" i="2"/>
  <c r="J158" i="2"/>
  <c r="I158" i="2"/>
  <c r="H158" i="2"/>
  <c r="L157" i="2"/>
  <c r="K157" i="2"/>
  <c r="J157" i="2"/>
  <c r="I157" i="2"/>
  <c r="H157" i="2"/>
  <c r="L156" i="2"/>
  <c r="K156" i="2"/>
  <c r="J156" i="2"/>
  <c r="I156" i="2"/>
  <c r="H156" i="2"/>
  <c r="L155" i="2"/>
  <c r="K155" i="2"/>
  <c r="J155" i="2"/>
  <c r="I155" i="2"/>
  <c r="H155" i="2"/>
  <c r="L154" i="2"/>
  <c r="K154" i="2"/>
  <c r="J154" i="2"/>
  <c r="I154" i="2"/>
  <c r="H154" i="2"/>
  <c r="L153" i="2"/>
  <c r="K153" i="2"/>
  <c r="J153" i="2"/>
  <c r="I153" i="2"/>
  <c r="H153" i="2"/>
  <c r="L152" i="2"/>
  <c r="K152" i="2"/>
  <c r="J152" i="2"/>
  <c r="I152" i="2"/>
  <c r="H152" i="2"/>
  <c r="L151" i="2"/>
  <c r="K151" i="2"/>
  <c r="J151" i="2"/>
  <c r="I151" i="2"/>
  <c r="H151" i="2"/>
  <c r="L150" i="2"/>
  <c r="K150" i="2"/>
  <c r="J150" i="2"/>
  <c r="I150" i="2"/>
  <c r="H150" i="2"/>
  <c r="L149" i="2"/>
  <c r="K149" i="2"/>
  <c r="J149" i="2"/>
  <c r="I149" i="2"/>
  <c r="H149" i="2"/>
  <c r="L148" i="2"/>
  <c r="K148" i="2"/>
  <c r="J148" i="2"/>
  <c r="I148" i="2"/>
  <c r="H148" i="2"/>
  <c r="L147" i="2"/>
  <c r="K147" i="2"/>
  <c r="J147" i="2"/>
  <c r="I147" i="2"/>
  <c r="H147" i="2"/>
  <c r="L146" i="2"/>
  <c r="K146" i="2"/>
  <c r="J146" i="2"/>
  <c r="I146" i="2"/>
  <c r="H146" i="2"/>
  <c r="L145" i="2"/>
  <c r="K145" i="2"/>
  <c r="J145" i="2"/>
  <c r="I145" i="2"/>
  <c r="H145" i="2"/>
  <c r="L144" i="2"/>
  <c r="K144" i="2"/>
  <c r="J144" i="2"/>
  <c r="I144" i="2"/>
  <c r="H144" i="2"/>
  <c r="L143" i="2"/>
  <c r="K143" i="2"/>
  <c r="J143" i="2"/>
  <c r="I143" i="2"/>
  <c r="H143" i="2"/>
  <c r="L142" i="2"/>
  <c r="K142" i="2"/>
  <c r="J142" i="2"/>
  <c r="I142" i="2"/>
  <c r="H142" i="2"/>
  <c r="L141" i="2"/>
  <c r="K141" i="2"/>
  <c r="J141" i="2"/>
  <c r="I141" i="2"/>
  <c r="H141" i="2"/>
  <c r="L140" i="2"/>
  <c r="K140" i="2"/>
  <c r="J140" i="2"/>
  <c r="I140" i="2"/>
  <c r="H140" i="2"/>
  <c r="L139" i="2"/>
  <c r="K139" i="2"/>
  <c r="J139" i="2"/>
  <c r="I139" i="2"/>
  <c r="H139" i="2"/>
  <c r="L138" i="2"/>
  <c r="K138" i="2"/>
  <c r="J138" i="2"/>
  <c r="I138" i="2"/>
  <c r="H138" i="2"/>
  <c r="L137" i="2"/>
  <c r="K137" i="2"/>
  <c r="J137" i="2"/>
  <c r="I137" i="2"/>
  <c r="H137" i="2"/>
  <c r="L136" i="2"/>
  <c r="K136" i="2"/>
  <c r="J136" i="2"/>
  <c r="I136" i="2"/>
  <c r="H136" i="2"/>
  <c r="L135" i="2"/>
  <c r="K135" i="2"/>
  <c r="J135" i="2"/>
  <c r="I135" i="2"/>
  <c r="H135" i="2"/>
  <c r="L134" i="2"/>
  <c r="K134" i="2"/>
  <c r="J134" i="2"/>
  <c r="I134" i="2"/>
  <c r="H134" i="2"/>
  <c r="L133" i="2"/>
  <c r="K133" i="2"/>
  <c r="J133" i="2"/>
  <c r="I133" i="2"/>
  <c r="H133" i="2"/>
  <c r="L132" i="2"/>
  <c r="K132" i="2"/>
  <c r="J132" i="2"/>
  <c r="I132" i="2"/>
  <c r="H132" i="2"/>
  <c r="L131" i="2"/>
  <c r="K131" i="2"/>
  <c r="J131" i="2"/>
  <c r="I131" i="2"/>
  <c r="H131" i="2"/>
  <c r="L130" i="2"/>
  <c r="K130" i="2"/>
  <c r="J130" i="2"/>
  <c r="I130" i="2"/>
  <c r="H130" i="2"/>
  <c r="L129" i="2"/>
  <c r="K129" i="2"/>
  <c r="J129" i="2"/>
  <c r="I129" i="2"/>
  <c r="H129" i="2"/>
  <c r="L128" i="2"/>
  <c r="K128" i="2"/>
  <c r="J128" i="2"/>
  <c r="I128" i="2"/>
  <c r="H128" i="2"/>
  <c r="L127" i="2"/>
  <c r="K127" i="2"/>
  <c r="J127" i="2"/>
  <c r="I127" i="2"/>
  <c r="H127" i="2"/>
  <c r="L126" i="2"/>
  <c r="K126" i="2"/>
  <c r="J126" i="2"/>
  <c r="I126" i="2"/>
  <c r="H126" i="2"/>
  <c r="L125" i="2"/>
  <c r="K125" i="2"/>
  <c r="J125" i="2"/>
  <c r="I125" i="2"/>
  <c r="H125" i="2"/>
  <c r="L124" i="2"/>
  <c r="K124" i="2"/>
  <c r="J124" i="2"/>
  <c r="I124" i="2"/>
  <c r="H124" i="2"/>
  <c r="L123" i="2"/>
  <c r="K123" i="2"/>
  <c r="J123" i="2"/>
  <c r="I123" i="2"/>
  <c r="H123" i="2"/>
  <c r="L122" i="2"/>
  <c r="K122" i="2"/>
  <c r="J122" i="2"/>
  <c r="I122" i="2"/>
  <c r="H122" i="2"/>
  <c r="L121" i="2"/>
  <c r="K121" i="2"/>
  <c r="J121" i="2"/>
  <c r="I121" i="2"/>
  <c r="H121" i="2"/>
  <c r="L120" i="2"/>
  <c r="K120" i="2"/>
  <c r="J120" i="2"/>
  <c r="I120" i="2"/>
  <c r="H120" i="2"/>
  <c r="L119" i="2"/>
  <c r="K119" i="2"/>
  <c r="J119" i="2"/>
  <c r="I119" i="2"/>
  <c r="H119" i="2"/>
  <c r="L118" i="2"/>
  <c r="K118" i="2"/>
  <c r="J118" i="2"/>
  <c r="I118" i="2"/>
  <c r="H118" i="2"/>
  <c r="L117" i="2"/>
  <c r="K117" i="2"/>
  <c r="J117" i="2"/>
  <c r="I117" i="2"/>
  <c r="H117" i="2"/>
  <c r="L116" i="2"/>
  <c r="K116" i="2"/>
  <c r="J116" i="2"/>
  <c r="I116" i="2"/>
  <c r="H116" i="2"/>
  <c r="L115" i="2"/>
  <c r="K115" i="2"/>
  <c r="J115" i="2"/>
  <c r="I115" i="2"/>
  <c r="H115" i="2"/>
  <c r="L114" i="2"/>
  <c r="K114" i="2"/>
  <c r="J114" i="2"/>
  <c r="I114" i="2"/>
  <c r="H114" i="2"/>
  <c r="L113" i="2"/>
  <c r="K113" i="2"/>
  <c r="J113" i="2"/>
  <c r="I113" i="2"/>
  <c r="H113" i="2"/>
  <c r="L112" i="2"/>
  <c r="K112" i="2"/>
  <c r="J112" i="2"/>
  <c r="I112" i="2"/>
  <c r="H112" i="2"/>
  <c r="L111" i="2"/>
  <c r="K111" i="2"/>
  <c r="J111" i="2"/>
  <c r="I111" i="2"/>
  <c r="H111" i="2"/>
  <c r="L110" i="2"/>
  <c r="K110" i="2"/>
  <c r="J110" i="2"/>
  <c r="I110" i="2"/>
  <c r="H110" i="2"/>
  <c r="L109" i="2"/>
  <c r="K109" i="2"/>
  <c r="J109" i="2"/>
  <c r="I109" i="2"/>
  <c r="H109" i="2"/>
  <c r="L108" i="2"/>
  <c r="K108" i="2"/>
  <c r="J108" i="2"/>
  <c r="I108" i="2"/>
  <c r="H108" i="2"/>
  <c r="L107" i="2"/>
  <c r="K107" i="2"/>
  <c r="J107" i="2"/>
  <c r="I107" i="2"/>
  <c r="H107" i="2"/>
  <c r="L106" i="2"/>
  <c r="K106" i="2"/>
  <c r="J106" i="2"/>
  <c r="I106" i="2"/>
  <c r="H106" i="2"/>
  <c r="L105" i="2"/>
  <c r="K105" i="2"/>
  <c r="J105" i="2"/>
  <c r="I105" i="2"/>
  <c r="H105" i="2"/>
  <c r="L104" i="2"/>
  <c r="K104" i="2"/>
  <c r="J104" i="2"/>
  <c r="I104" i="2"/>
  <c r="H104" i="2"/>
  <c r="L103" i="2"/>
  <c r="K103" i="2"/>
  <c r="J103" i="2"/>
  <c r="I103" i="2"/>
  <c r="H103" i="2"/>
  <c r="L102" i="2"/>
  <c r="K102" i="2"/>
  <c r="J102" i="2"/>
  <c r="I102" i="2"/>
  <c r="H102" i="2"/>
  <c r="L101" i="2"/>
  <c r="K101" i="2"/>
  <c r="J101" i="2"/>
  <c r="I101" i="2"/>
  <c r="H101" i="2"/>
  <c r="L100" i="2"/>
  <c r="K100" i="2"/>
  <c r="J100" i="2"/>
  <c r="I100" i="2"/>
  <c r="H100" i="2"/>
  <c r="L99" i="2"/>
  <c r="K99" i="2"/>
  <c r="J99" i="2"/>
  <c r="I99" i="2"/>
  <c r="H99" i="2"/>
  <c r="L98" i="2"/>
  <c r="K98" i="2"/>
  <c r="J98" i="2"/>
  <c r="I98" i="2"/>
  <c r="H98" i="2"/>
  <c r="L97" i="2"/>
  <c r="K97" i="2"/>
  <c r="J97" i="2"/>
  <c r="I97" i="2"/>
  <c r="H97" i="2"/>
  <c r="L96" i="2"/>
  <c r="K96" i="2"/>
  <c r="J96" i="2"/>
  <c r="I96" i="2"/>
  <c r="H96" i="2"/>
  <c r="L95" i="2"/>
  <c r="K95" i="2"/>
  <c r="J95" i="2"/>
  <c r="I95" i="2"/>
  <c r="H95" i="2"/>
  <c r="L94" i="2"/>
  <c r="K94" i="2"/>
  <c r="J94" i="2"/>
  <c r="I94" i="2"/>
  <c r="H94" i="2"/>
  <c r="L93" i="2"/>
  <c r="K93" i="2"/>
  <c r="J93" i="2"/>
  <c r="I93" i="2"/>
  <c r="H93" i="2"/>
  <c r="L92" i="2"/>
  <c r="K92" i="2"/>
  <c r="J92" i="2"/>
  <c r="I92" i="2"/>
  <c r="H92" i="2"/>
  <c r="L91" i="2"/>
  <c r="K91" i="2"/>
  <c r="J91" i="2"/>
  <c r="I91" i="2"/>
  <c r="H91" i="2"/>
  <c r="L90" i="2"/>
  <c r="K90" i="2"/>
  <c r="J90" i="2"/>
  <c r="I90" i="2"/>
  <c r="H90" i="2"/>
  <c r="L89" i="2"/>
  <c r="K89" i="2"/>
  <c r="J89" i="2"/>
  <c r="I89" i="2"/>
  <c r="H89" i="2"/>
  <c r="L88" i="2"/>
  <c r="K88" i="2"/>
  <c r="J88" i="2"/>
  <c r="I88" i="2"/>
  <c r="H88" i="2"/>
  <c r="L87" i="2"/>
  <c r="K87" i="2"/>
  <c r="J87" i="2"/>
  <c r="I87" i="2"/>
  <c r="H87" i="2"/>
  <c r="L86" i="2"/>
  <c r="K86" i="2"/>
  <c r="J86" i="2"/>
  <c r="I86" i="2"/>
  <c r="H86" i="2"/>
  <c r="L85" i="2"/>
  <c r="K85" i="2"/>
  <c r="J85" i="2"/>
  <c r="I85" i="2"/>
  <c r="H85" i="2"/>
  <c r="L84" i="2"/>
  <c r="K84" i="2"/>
  <c r="J84" i="2"/>
  <c r="I84" i="2"/>
  <c r="H84" i="2"/>
  <c r="L83" i="2"/>
  <c r="K83" i="2"/>
  <c r="J83" i="2"/>
  <c r="I83" i="2"/>
  <c r="H83" i="2"/>
  <c r="L82" i="2"/>
  <c r="K82" i="2"/>
  <c r="J82" i="2"/>
  <c r="I82" i="2"/>
  <c r="H82" i="2"/>
  <c r="L81" i="2"/>
  <c r="K81" i="2"/>
  <c r="J81" i="2"/>
  <c r="I81" i="2"/>
  <c r="H81" i="2"/>
  <c r="L80" i="2"/>
  <c r="K80" i="2"/>
  <c r="J80" i="2"/>
  <c r="I80" i="2"/>
  <c r="H80" i="2"/>
  <c r="L79" i="2"/>
  <c r="K79" i="2"/>
  <c r="J79" i="2"/>
  <c r="I79" i="2"/>
  <c r="H79" i="2"/>
  <c r="L78" i="2"/>
  <c r="K78" i="2"/>
  <c r="J78" i="2"/>
  <c r="I78" i="2"/>
  <c r="H78" i="2"/>
  <c r="L77" i="2"/>
  <c r="K77" i="2"/>
  <c r="J77" i="2"/>
  <c r="I77" i="2"/>
  <c r="H77" i="2"/>
  <c r="L76" i="2"/>
  <c r="K76" i="2"/>
  <c r="J76" i="2"/>
  <c r="I76" i="2"/>
  <c r="H76" i="2"/>
  <c r="L75" i="2"/>
  <c r="K75" i="2"/>
  <c r="J75" i="2"/>
  <c r="I75" i="2"/>
  <c r="H75" i="2"/>
  <c r="L74" i="2"/>
  <c r="K74" i="2"/>
  <c r="J74" i="2"/>
  <c r="I74" i="2"/>
  <c r="H74" i="2"/>
  <c r="L73" i="2"/>
  <c r="K73" i="2"/>
  <c r="J73" i="2"/>
  <c r="I73" i="2"/>
  <c r="H73" i="2"/>
  <c r="L72" i="2"/>
  <c r="K72" i="2"/>
  <c r="J72" i="2"/>
  <c r="I72" i="2"/>
  <c r="H72" i="2"/>
  <c r="L71" i="2"/>
  <c r="K71" i="2"/>
  <c r="J71" i="2"/>
  <c r="I71" i="2"/>
  <c r="H71" i="2"/>
  <c r="L70" i="2"/>
  <c r="K70" i="2"/>
  <c r="J70" i="2"/>
  <c r="I70" i="2"/>
  <c r="H70" i="2"/>
  <c r="L69" i="2"/>
  <c r="K69" i="2"/>
  <c r="J69" i="2"/>
  <c r="I69" i="2"/>
  <c r="H69" i="2"/>
  <c r="L68" i="2"/>
  <c r="K68" i="2"/>
  <c r="J68" i="2"/>
  <c r="I68" i="2"/>
  <c r="H68" i="2"/>
  <c r="L67" i="2"/>
  <c r="K67" i="2"/>
  <c r="J67" i="2"/>
  <c r="I67" i="2"/>
  <c r="H67" i="2"/>
  <c r="L66" i="2"/>
  <c r="K66" i="2"/>
  <c r="J66" i="2"/>
  <c r="I66" i="2"/>
  <c r="H66" i="2"/>
  <c r="L65" i="2"/>
  <c r="K65" i="2"/>
  <c r="J65" i="2"/>
  <c r="I65" i="2"/>
  <c r="H65" i="2"/>
  <c r="L64" i="2"/>
  <c r="K64" i="2"/>
  <c r="J64" i="2"/>
  <c r="I64" i="2"/>
  <c r="H64" i="2"/>
  <c r="L63" i="2"/>
  <c r="K63" i="2"/>
  <c r="J63" i="2"/>
  <c r="I63" i="2"/>
  <c r="H63" i="2"/>
  <c r="L62" i="2"/>
  <c r="K62" i="2"/>
  <c r="J62" i="2"/>
  <c r="I62" i="2"/>
  <c r="H62" i="2"/>
  <c r="L61" i="2"/>
  <c r="K61" i="2"/>
  <c r="J61" i="2"/>
  <c r="I61" i="2"/>
  <c r="H61" i="2"/>
  <c r="L60" i="2"/>
  <c r="K60" i="2"/>
  <c r="J60" i="2"/>
  <c r="I60" i="2"/>
  <c r="H60" i="2"/>
  <c r="L59" i="2"/>
  <c r="K59" i="2"/>
  <c r="J59" i="2"/>
  <c r="I59" i="2"/>
  <c r="H59" i="2"/>
  <c r="L58" i="2"/>
  <c r="K58" i="2"/>
  <c r="J58" i="2"/>
  <c r="I58" i="2"/>
  <c r="H58" i="2"/>
  <c r="L57" i="2"/>
  <c r="K57" i="2"/>
  <c r="J57" i="2"/>
  <c r="I57" i="2"/>
  <c r="H57" i="2"/>
  <c r="L56" i="2"/>
  <c r="K56" i="2"/>
  <c r="J56" i="2"/>
  <c r="I56" i="2"/>
  <c r="H56" i="2"/>
  <c r="L55" i="2"/>
  <c r="K55" i="2"/>
  <c r="J55" i="2"/>
  <c r="I55" i="2"/>
  <c r="H55" i="2"/>
  <c r="L54" i="2"/>
  <c r="K54" i="2"/>
  <c r="J54" i="2"/>
  <c r="I54" i="2"/>
  <c r="H54" i="2"/>
  <c r="L53" i="2"/>
  <c r="K53" i="2"/>
  <c r="J53" i="2"/>
  <c r="I53" i="2"/>
  <c r="H53" i="2"/>
  <c r="L52" i="2"/>
  <c r="K52" i="2"/>
  <c r="J52" i="2"/>
  <c r="I52" i="2"/>
  <c r="H52" i="2"/>
  <c r="L51" i="2"/>
  <c r="K51" i="2"/>
  <c r="J51" i="2"/>
  <c r="I51" i="2"/>
  <c r="H51" i="2"/>
  <c r="L50" i="2"/>
  <c r="K50" i="2"/>
  <c r="J50" i="2"/>
  <c r="I50" i="2"/>
  <c r="H50" i="2"/>
  <c r="L49" i="2"/>
  <c r="K49" i="2"/>
  <c r="J49" i="2"/>
  <c r="I49" i="2"/>
  <c r="H49" i="2"/>
  <c r="L48" i="2"/>
  <c r="K48" i="2"/>
  <c r="J48" i="2"/>
  <c r="I48" i="2"/>
  <c r="H48" i="2"/>
  <c r="L47" i="2"/>
  <c r="K47" i="2"/>
  <c r="J47" i="2"/>
  <c r="I47" i="2"/>
  <c r="H47" i="2"/>
  <c r="L46" i="2"/>
  <c r="K46" i="2"/>
  <c r="J46" i="2"/>
  <c r="I46" i="2"/>
  <c r="H46" i="2"/>
  <c r="L45" i="2"/>
  <c r="K45" i="2"/>
  <c r="J45" i="2"/>
  <c r="I45" i="2"/>
  <c r="H45" i="2"/>
  <c r="L44" i="2"/>
  <c r="K44" i="2"/>
  <c r="J44" i="2"/>
  <c r="I44" i="2"/>
  <c r="H44" i="2"/>
  <c r="L43" i="2"/>
  <c r="K43" i="2"/>
  <c r="J43" i="2"/>
  <c r="I43" i="2"/>
  <c r="H43" i="2"/>
  <c r="L42" i="2"/>
  <c r="K42" i="2"/>
  <c r="J42" i="2"/>
  <c r="I42" i="2"/>
  <c r="H42" i="2"/>
  <c r="L41" i="2"/>
  <c r="K41" i="2"/>
  <c r="J41" i="2"/>
  <c r="I41" i="2"/>
  <c r="H41" i="2"/>
  <c r="L40" i="2"/>
  <c r="K40" i="2"/>
  <c r="J40" i="2"/>
  <c r="I40" i="2"/>
  <c r="H40" i="2"/>
  <c r="L39" i="2"/>
  <c r="K39" i="2"/>
  <c r="J39" i="2"/>
  <c r="I39" i="2"/>
  <c r="H39" i="2"/>
  <c r="L38" i="2"/>
  <c r="K38" i="2"/>
  <c r="J38" i="2"/>
  <c r="I38" i="2"/>
  <c r="H38" i="2"/>
  <c r="L37" i="2"/>
  <c r="K37" i="2"/>
  <c r="J37" i="2"/>
  <c r="I37" i="2"/>
  <c r="H37" i="2"/>
  <c r="L36" i="2"/>
  <c r="K36" i="2"/>
  <c r="J36" i="2"/>
  <c r="I36" i="2"/>
  <c r="H36" i="2"/>
  <c r="L35" i="2"/>
  <c r="K35" i="2"/>
  <c r="J35" i="2"/>
  <c r="I35" i="2"/>
  <c r="H35" i="2"/>
  <c r="L34" i="2"/>
  <c r="K34" i="2"/>
  <c r="J34" i="2"/>
  <c r="I34" i="2"/>
  <c r="H34" i="2"/>
  <c r="L33" i="2"/>
  <c r="K33" i="2"/>
  <c r="J33" i="2"/>
  <c r="I33" i="2"/>
  <c r="H33" i="2"/>
  <c r="L32" i="2"/>
  <c r="K32" i="2"/>
  <c r="J32" i="2"/>
  <c r="I32" i="2"/>
  <c r="H32" i="2"/>
  <c r="L31" i="2"/>
  <c r="K31" i="2"/>
  <c r="J31" i="2"/>
  <c r="I31" i="2"/>
  <c r="H31" i="2"/>
  <c r="L30" i="2"/>
  <c r="K30" i="2"/>
  <c r="J30" i="2"/>
  <c r="I30" i="2"/>
  <c r="H30" i="2"/>
  <c r="L29" i="2"/>
  <c r="K29" i="2"/>
  <c r="J29" i="2"/>
  <c r="I29" i="2"/>
  <c r="H29" i="2"/>
  <c r="L28" i="2"/>
  <c r="K28" i="2"/>
  <c r="J28" i="2"/>
  <c r="I28" i="2"/>
  <c r="H28" i="2"/>
  <c r="L27" i="2"/>
  <c r="K27" i="2"/>
  <c r="J27" i="2"/>
  <c r="I27" i="2"/>
  <c r="H27" i="2"/>
  <c r="L26" i="2"/>
  <c r="K26" i="2"/>
  <c r="J26" i="2"/>
  <c r="I26" i="2"/>
  <c r="H26" i="2"/>
  <c r="L25" i="2"/>
  <c r="K25" i="2"/>
  <c r="J25" i="2"/>
  <c r="I25" i="2"/>
  <c r="H25" i="2"/>
  <c r="L24" i="2"/>
  <c r="K24" i="2"/>
  <c r="J24" i="2"/>
  <c r="I24" i="2"/>
  <c r="H24" i="2"/>
  <c r="L23" i="2"/>
  <c r="K23" i="2"/>
  <c r="J23" i="2"/>
  <c r="I23" i="2"/>
  <c r="H23" i="2"/>
  <c r="L22" i="2"/>
  <c r="K22" i="2"/>
  <c r="J22" i="2"/>
  <c r="I22" i="2"/>
  <c r="H22" i="2"/>
  <c r="L21" i="2"/>
  <c r="K21" i="2"/>
  <c r="J21" i="2"/>
  <c r="I21" i="2"/>
  <c r="H21" i="2"/>
  <c r="L20" i="2"/>
  <c r="K20" i="2"/>
  <c r="J20" i="2"/>
  <c r="I20" i="2"/>
  <c r="H20" i="2"/>
  <c r="L19" i="2"/>
  <c r="K19" i="2"/>
  <c r="J19" i="2"/>
  <c r="I19" i="2"/>
  <c r="H19" i="2"/>
  <c r="L18" i="2"/>
  <c r="K18" i="2"/>
  <c r="J18" i="2"/>
  <c r="I18" i="2"/>
  <c r="H18" i="2"/>
  <c r="L17" i="2"/>
  <c r="K17" i="2"/>
  <c r="J17" i="2"/>
  <c r="I17" i="2"/>
  <c r="H17" i="2"/>
  <c r="L16" i="2"/>
  <c r="K16" i="2"/>
  <c r="J16" i="2"/>
  <c r="I16" i="2"/>
  <c r="H16" i="2"/>
  <c r="L15" i="2"/>
  <c r="K15" i="2"/>
  <c r="J15" i="2"/>
  <c r="I15" i="2"/>
  <c r="H15" i="2"/>
  <c r="L14" i="2"/>
  <c r="K14" i="2"/>
  <c r="J14" i="2"/>
  <c r="I14" i="2"/>
  <c r="H14" i="2"/>
  <c r="L13" i="2"/>
  <c r="K13" i="2"/>
  <c r="J13" i="2"/>
  <c r="I13" i="2"/>
  <c r="H13" i="2"/>
  <c r="L12" i="2"/>
  <c r="K12" i="2"/>
  <c r="J12" i="2"/>
  <c r="I12" i="2"/>
  <c r="H12" i="2"/>
  <c r="L11" i="2"/>
  <c r="K11" i="2"/>
  <c r="J11" i="2"/>
  <c r="I11" i="2"/>
  <c r="H11" i="2"/>
  <c r="L10" i="2"/>
  <c r="K10" i="2"/>
  <c r="J10" i="2"/>
  <c r="I10" i="2"/>
  <c r="H10" i="2"/>
  <c r="L9" i="2"/>
  <c r="K9" i="2"/>
  <c r="J9" i="2"/>
  <c r="I9" i="2"/>
  <c r="H9" i="2"/>
  <c r="L8" i="2"/>
  <c r="K8" i="2"/>
  <c r="J8" i="2"/>
  <c r="I8" i="2"/>
  <c r="H8" i="2"/>
  <c r="L7" i="2"/>
  <c r="K7" i="2"/>
  <c r="J7" i="2"/>
  <c r="I7" i="2"/>
  <c r="H7" i="2"/>
  <c r="L6" i="2"/>
  <c r="K6" i="2"/>
  <c r="J6" i="2"/>
  <c r="I6" i="2"/>
  <c r="H6" i="2"/>
  <c r="L5" i="2"/>
  <c r="K5" i="2"/>
  <c r="J5" i="2"/>
  <c r="I5" i="2"/>
  <c r="H5" i="2"/>
  <c r="L4" i="2"/>
  <c r="K4" i="2"/>
  <c r="J4" i="2"/>
  <c r="I4" i="2"/>
  <c r="H4" i="2"/>
  <c r="L3" i="2"/>
  <c r="K3" i="2"/>
  <c r="J3" i="2"/>
  <c r="I3" i="2"/>
  <c r="H3" i="2"/>
  <c r="CM145" i="1"/>
  <c r="CL145" i="1"/>
  <c r="CK145" i="1"/>
  <c r="CJ145" i="1"/>
  <c r="CI145" i="1"/>
  <c r="CH145" i="1"/>
  <c r="CG145" i="1"/>
  <c r="CF145" i="1"/>
  <c r="CE145" i="1"/>
  <c r="CD145" i="1"/>
  <c r="CC145" i="1"/>
  <c r="CB145" i="1"/>
  <c r="CA145" i="1"/>
  <c r="BZ145" i="1"/>
  <c r="BY145" i="1"/>
  <c r="BX145" i="1"/>
  <c r="BW145" i="1"/>
  <c r="BV145" i="1"/>
  <c r="BU145" i="1"/>
  <c r="BT145" i="1"/>
  <c r="BS145" i="1"/>
  <c r="BR145" i="1"/>
  <c r="BQ145" i="1"/>
  <c r="BP145" i="1"/>
  <c r="BO145" i="1"/>
  <c r="BN145" i="1"/>
  <c r="BM145" i="1"/>
  <c r="BL145" i="1"/>
  <c r="BK145" i="1"/>
  <c r="BJ145" i="1"/>
  <c r="BI145" i="1"/>
  <c r="BH145" i="1"/>
  <c r="BG145" i="1"/>
  <c r="BF145" i="1"/>
  <c r="BE145" i="1"/>
  <c r="CM144" i="1"/>
  <c r="CL144" i="1"/>
  <c r="CK144" i="1"/>
  <c r="CJ144" i="1"/>
  <c r="CI144" i="1"/>
  <c r="CH144" i="1"/>
  <c r="CG144" i="1"/>
  <c r="CF144" i="1"/>
  <c r="CE144" i="1"/>
  <c r="CD144" i="1"/>
  <c r="CC144" i="1"/>
  <c r="CB144" i="1"/>
  <c r="CA144" i="1"/>
  <c r="BZ144" i="1"/>
  <c r="BY144" i="1"/>
  <c r="BX144" i="1"/>
  <c r="BW144" i="1"/>
  <c r="BV144" i="1"/>
  <c r="BU144" i="1"/>
  <c r="BT144" i="1"/>
  <c r="BS144" i="1"/>
  <c r="BR144" i="1"/>
  <c r="BQ144" i="1"/>
  <c r="BP144" i="1"/>
  <c r="BO144" i="1"/>
  <c r="BN144" i="1"/>
  <c r="BM144" i="1"/>
  <c r="BL144" i="1"/>
  <c r="BK144" i="1"/>
  <c r="BJ144" i="1"/>
  <c r="BI144" i="1"/>
  <c r="BH144" i="1"/>
  <c r="BG144" i="1"/>
  <c r="BF144" i="1"/>
  <c r="BE144" i="1"/>
  <c r="CM143" i="1"/>
  <c r="CL143" i="1"/>
  <c r="CK143" i="1"/>
  <c r="CJ143" i="1"/>
  <c r="CI143" i="1"/>
  <c r="CH143" i="1"/>
  <c r="CG143" i="1"/>
  <c r="CF143" i="1"/>
  <c r="CE143" i="1"/>
  <c r="CD143" i="1"/>
  <c r="CC143" i="1"/>
  <c r="CB143" i="1"/>
  <c r="CA143" i="1"/>
  <c r="BZ143" i="1"/>
  <c r="BY143" i="1"/>
  <c r="BX143" i="1"/>
  <c r="BW143" i="1"/>
  <c r="BV143" i="1"/>
  <c r="BU143" i="1"/>
  <c r="BT143" i="1"/>
  <c r="BS143" i="1"/>
  <c r="BR143" i="1"/>
  <c r="BQ143" i="1"/>
  <c r="BP143" i="1"/>
  <c r="BO143" i="1"/>
  <c r="BN143" i="1"/>
  <c r="BM143" i="1"/>
  <c r="BL143" i="1"/>
  <c r="BK143" i="1"/>
  <c r="BJ143" i="1"/>
  <c r="BI143" i="1"/>
  <c r="BH143" i="1"/>
  <c r="BG143" i="1"/>
  <c r="BF143" i="1"/>
  <c r="BE143" i="1"/>
  <c r="CM142" i="1"/>
  <c r="CL142" i="1"/>
  <c r="CK142" i="1"/>
  <c r="CJ142" i="1"/>
  <c r="CI142" i="1"/>
  <c r="CH142" i="1"/>
  <c r="CG142" i="1"/>
  <c r="CF142" i="1"/>
  <c r="CE142" i="1"/>
  <c r="CD142" i="1"/>
  <c r="CC142" i="1"/>
  <c r="CB142" i="1"/>
  <c r="CA142" i="1"/>
  <c r="BZ142" i="1"/>
  <c r="BY142" i="1"/>
  <c r="BX142" i="1"/>
  <c r="BW142" i="1"/>
  <c r="BV142" i="1"/>
  <c r="BU142" i="1"/>
  <c r="BT142" i="1"/>
  <c r="BS142" i="1"/>
  <c r="BR142" i="1"/>
  <c r="BQ142" i="1"/>
  <c r="BP142" i="1"/>
  <c r="BO142" i="1"/>
  <c r="BN142" i="1"/>
  <c r="BM142" i="1"/>
  <c r="BL142" i="1"/>
  <c r="BK142" i="1"/>
  <c r="BJ142" i="1"/>
  <c r="BI142" i="1"/>
  <c r="BH142" i="1"/>
  <c r="BG142" i="1"/>
  <c r="BF142" i="1"/>
  <c r="BE142" i="1"/>
  <c r="CM141" i="1"/>
  <c r="CL141" i="1"/>
  <c r="CK141" i="1"/>
  <c r="CJ141" i="1"/>
  <c r="CI141" i="1"/>
  <c r="CH141" i="1"/>
  <c r="CG141" i="1"/>
  <c r="CF141" i="1"/>
  <c r="CE141" i="1"/>
  <c r="CD141" i="1"/>
  <c r="CC141" i="1"/>
  <c r="CB141" i="1"/>
  <c r="CA141" i="1"/>
  <c r="BZ141" i="1"/>
  <c r="BY141" i="1"/>
  <c r="BX141" i="1"/>
  <c r="BW141" i="1"/>
  <c r="BV141" i="1"/>
  <c r="BU141" i="1"/>
  <c r="BT141" i="1"/>
  <c r="BS141" i="1"/>
  <c r="BR141" i="1"/>
  <c r="BQ141" i="1"/>
  <c r="BP141" i="1"/>
  <c r="BO141" i="1"/>
  <c r="BN141" i="1"/>
  <c r="BM141" i="1"/>
  <c r="BL141" i="1"/>
  <c r="BK141" i="1"/>
  <c r="BJ141" i="1"/>
  <c r="BI141" i="1"/>
  <c r="BH141" i="1"/>
  <c r="BG141" i="1"/>
  <c r="BF141" i="1"/>
  <c r="BE141" i="1"/>
  <c r="CM140" i="1"/>
  <c r="CL140" i="1"/>
  <c r="CK140" i="1"/>
  <c r="CJ140" i="1"/>
  <c r="CI140" i="1"/>
  <c r="CH140" i="1"/>
  <c r="CG140" i="1"/>
  <c r="CF140" i="1"/>
  <c r="CE140" i="1"/>
  <c r="CD140" i="1"/>
  <c r="CC140" i="1"/>
  <c r="CB140" i="1"/>
  <c r="CA140" i="1"/>
  <c r="BZ140" i="1"/>
  <c r="BY140" i="1"/>
  <c r="BX140" i="1"/>
  <c r="BW140" i="1"/>
  <c r="BV140" i="1"/>
  <c r="BU140" i="1"/>
  <c r="BT140" i="1"/>
  <c r="BS140" i="1"/>
  <c r="BR140" i="1"/>
  <c r="BQ140" i="1"/>
  <c r="BP140" i="1"/>
  <c r="BO140" i="1"/>
  <c r="BN140" i="1"/>
  <c r="BM140" i="1"/>
  <c r="BL140" i="1"/>
  <c r="BK140" i="1"/>
  <c r="BJ140" i="1"/>
  <c r="BI140" i="1"/>
  <c r="BH140" i="1"/>
  <c r="BG140" i="1"/>
  <c r="BF140" i="1"/>
  <c r="BE140" i="1"/>
  <c r="CM139" i="1"/>
  <c r="CL139" i="1"/>
  <c r="CK139" i="1"/>
  <c r="CJ139" i="1"/>
  <c r="CI139" i="1"/>
  <c r="CH139" i="1"/>
  <c r="CG139" i="1"/>
  <c r="CF139" i="1"/>
  <c r="CE139" i="1"/>
  <c r="CD139" i="1"/>
  <c r="CC139" i="1"/>
  <c r="CB139" i="1"/>
  <c r="CA139" i="1"/>
  <c r="BZ139" i="1"/>
  <c r="BY139" i="1"/>
  <c r="BX139" i="1"/>
  <c r="BW139" i="1"/>
  <c r="BV139" i="1"/>
  <c r="BU139" i="1"/>
  <c r="BT139" i="1"/>
  <c r="BS139" i="1"/>
  <c r="BR139" i="1"/>
  <c r="BQ139" i="1"/>
  <c r="BP139" i="1"/>
  <c r="BO139" i="1"/>
  <c r="BN139" i="1"/>
  <c r="BM139" i="1"/>
  <c r="BL139" i="1"/>
  <c r="BK139" i="1"/>
  <c r="BJ139" i="1"/>
  <c r="BI139" i="1"/>
  <c r="BH139" i="1"/>
  <c r="BG139" i="1"/>
  <c r="BF139" i="1"/>
  <c r="BE139" i="1"/>
  <c r="CM138" i="1"/>
  <c r="CL138" i="1"/>
  <c r="CK138" i="1"/>
  <c r="CJ138" i="1"/>
  <c r="CI138" i="1"/>
  <c r="CH138" i="1"/>
  <c r="CG138" i="1"/>
  <c r="CF138" i="1"/>
  <c r="CE138" i="1"/>
  <c r="CD138" i="1"/>
  <c r="CC138" i="1"/>
  <c r="CB138" i="1"/>
  <c r="CA138" i="1"/>
  <c r="BZ138" i="1"/>
  <c r="BY138" i="1"/>
  <c r="BX138" i="1"/>
  <c r="BW138" i="1"/>
  <c r="BV138" i="1"/>
  <c r="BU138" i="1"/>
  <c r="BT138" i="1"/>
  <c r="BS138" i="1"/>
  <c r="BR138" i="1"/>
  <c r="BQ138" i="1"/>
  <c r="BP138" i="1"/>
  <c r="BO138" i="1"/>
  <c r="BN138" i="1"/>
  <c r="BM138" i="1"/>
  <c r="BL138" i="1"/>
  <c r="BK138" i="1"/>
  <c r="BJ138" i="1"/>
  <c r="BI138" i="1"/>
  <c r="BH138" i="1"/>
  <c r="BG138" i="1"/>
  <c r="BF138" i="1"/>
  <c r="BE138" i="1"/>
  <c r="CM137" i="1"/>
  <c r="CL137" i="1"/>
  <c r="CK137" i="1"/>
  <c r="CJ137" i="1"/>
  <c r="CI137" i="1"/>
  <c r="CH137" i="1"/>
  <c r="CG137" i="1"/>
  <c r="CF137" i="1"/>
  <c r="CE137" i="1"/>
  <c r="CD137" i="1"/>
  <c r="CC137" i="1"/>
  <c r="CB137" i="1"/>
  <c r="CA137" i="1"/>
  <c r="BZ137" i="1"/>
  <c r="BY137" i="1"/>
  <c r="BX137" i="1"/>
  <c r="BW137" i="1"/>
  <c r="BV137" i="1"/>
  <c r="BU137" i="1"/>
  <c r="BT137" i="1"/>
  <c r="BS137" i="1"/>
  <c r="BR137" i="1"/>
  <c r="BQ137" i="1"/>
  <c r="BP137" i="1"/>
  <c r="BO137" i="1"/>
  <c r="BN137" i="1"/>
  <c r="BM137" i="1"/>
  <c r="BL137" i="1"/>
  <c r="BK137" i="1"/>
  <c r="BJ137" i="1"/>
  <c r="BI137" i="1"/>
  <c r="BH137" i="1"/>
  <c r="BG137" i="1"/>
  <c r="BF137" i="1"/>
  <c r="BE137" i="1"/>
  <c r="CM136" i="1"/>
  <c r="CL136" i="1"/>
  <c r="CK136" i="1"/>
  <c r="CJ136" i="1"/>
  <c r="CI136" i="1"/>
  <c r="CH136" i="1"/>
  <c r="CG136" i="1"/>
  <c r="CF136" i="1"/>
  <c r="CE136" i="1"/>
  <c r="CD136" i="1"/>
  <c r="CC136" i="1"/>
  <c r="CB136" i="1"/>
  <c r="CA136" i="1"/>
  <c r="BZ136" i="1"/>
  <c r="BY136" i="1"/>
  <c r="BX136" i="1"/>
  <c r="BW136" i="1"/>
  <c r="BV136" i="1"/>
  <c r="BU136" i="1"/>
  <c r="BT136" i="1"/>
  <c r="BS136" i="1"/>
  <c r="BR136" i="1"/>
  <c r="BQ136" i="1"/>
  <c r="BP136" i="1"/>
  <c r="BO136" i="1"/>
  <c r="BN136" i="1"/>
  <c r="BM136" i="1"/>
  <c r="BL136" i="1"/>
  <c r="BK136" i="1"/>
  <c r="BJ136" i="1"/>
  <c r="BI136" i="1"/>
  <c r="BH136" i="1"/>
  <c r="BG136" i="1"/>
  <c r="BF136" i="1"/>
  <c r="BE136" i="1"/>
  <c r="CM135" i="1"/>
  <c r="CL135" i="1"/>
  <c r="CK135" i="1"/>
  <c r="CJ135" i="1"/>
  <c r="CI135" i="1"/>
  <c r="CH135" i="1"/>
  <c r="CG135" i="1"/>
  <c r="CF135" i="1"/>
  <c r="CE135" i="1"/>
  <c r="CD135" i="1"/>
  <c r="CC135" i="1"/>
  <c r="CB135" i="1"/>
  <c r="CA135" i="1"/>
  <c r="BZ135" i="1"/>
  <c r="BY135" i="1"/>
  <c r="BX135" i="1"/>
  <c r="BW135" i="1"/>
  <c r="BV135" i="1"/>
  <c r="BU135" i="1"/>
  <c r="BT135" i="1"/>
  <c r="BS135" i="1"/>
  <c r="BR135" i="1"/>
  <c r="BQ135" i="1"/>
  <c r="BP135" i="1"/>
  <c r="BO135" i="1"/>
  <c r="BN135" i="1"/>
  <c r="BM135" i="1"/>
  <c r="BL135" i="1"/>
  <c r="BK135" i="1"/>
  <c r="BJ135" i="1"/>
  <c r="BI135" i="1"/>
  <c r="BH135" i="1"/>
  <c r="BG135" i="1"/>
  <c r="BF135" i="1"/>
  <c r="BE135" i="1"/>
  <c r="CM134" i="1"/>
  <c r="CL134" i="1"/>
  <c r="CK134" i="1"/>
  <c r="CJ134" i="1"/>
  <c r="CI134" i="1"/>
  <c r="CH134" i="1"/>
  <c r="CG134" i="1"/>
  <c r="CF134" i="1"/>
  <c r="CE134" i="1"/>
  <c r="CD134" i="1"/>
  <c r="CC134" i="1"/>
  <c r="CB134" i="1"/>
  <c r="CA134" i="1"/>
  <c r="BZ134" i="1"/>
  <c r="BY134" i="1"/>
  <c r="BX134" i="1"/>
  <c r="BW134" i="1"/>
  <c r="BV134" i="1"/>
  <c r="BU134" i="1"/>
  <c r="BT134" i="1"/>
  <c r="BS134" i="1"/>
  <c r="BR134" i="1"/>
  <c r="BQ134" i="1"/>
  <c r="BP134" i="1"/>
  <c r="BO134" i="1"/>
  <c r="BN134" i="1"/>
  <c r="BM134" i="1"/>
  <c r="BL134" i="1"/>
  <c r="BK134" i="1"/>
  <c r="BJ134" i="1"/>
  <c r="BI134" i="1"/>
  <c r="BH134" i="1"/>
  <c r="BG134" i="1"/>
  <c r="BF134" i="1"/>
  <c r="BE134" i="1"/>
  <c r="CM133" i="1"/>
  <c r="CL133" i="1"/>
  <c r="CK133" i="1"/>
  <c r="CJ133" i="1"/>
  <c r="CI133" i="1"/>
  <c r="CH133" i="1"/>
  <c r="CG133" i="1"/>
  <c r="CF133" i="1"/>
  <c r="CE133" i="1"/>
  <c r="CD133" i="1"/>
  <c r="CC133" i="1"/>
  <c r="CB133" i="1"/>
  <c r="CA133" i="1"/>
  <c r="BZ133" i="1"/>
  <c r="BY133" i="1"/>
  <c r="BX133" i="1"/>
  <c r="BW133" i="1"/>
  <c r="BV133" i="1"/>
  <c r="BU133" i="1"/>
  <c r="BT133" i="1"/>
  <c r="BS133" i="1"/>
  <c r="BR133" i="1"/>
  <c r="BQ133" i="1"/>
  <c r="BP133" i="1"/>
  <c r="BO133" i="1"/>
  <c r="BN133" i="1"/>
  <c r="BM133" i="1"/>
  <c r="BL133" i="1"/>
  <c r="BK133" i="1"/>
  <c r="BJ133" i="1"/>
  <c r="BI133" i="1"/>
  <c r="BH133" i="1"/>
  <c r="BG133" i="1"/>
  <c r="BF133" i="1"/>
  <c r="BE133" i="1"/>
  <c r="CM132" i="1"/>
  <c r="CL132" i="1"/>
  <c r="CK132" i="1"/>
  <c r="CJ132" i="1"/>
  <c r="CI132" i="1"/>
  <c r="CH132" i="1"/>
  <c r="CG132" i="1"/>
  <c r="CF132" i="1"/>
  <c r="CE132" i="1"/>
  <c r="CD132" i="1"/>
  <c r="CC132" i="1"/>
  <c r="CB132" i="1"/>
  <c r="CA132" i="1"/>
  <c r="BZ132" i="1"/>
  <c r="BY132" i="1"/>
  <c r="BX132" i="1"/>
  <c r="BW132" i="1"/>
  <c r="BV132" i="1"/>
  <c r="BU132" i="1"/>
  <c r="BT132" i="1"/>
  <c r="BS132" i="1"/>
  <c r="BR132" i="1"/>
  <c r="BQ132" i="1"/>
  <c r="BP132" i="1"/>
  <c r="BO132" i="1"/>
  <c r="BN132" i="1"/>
  <c r="BM132" i="1"/>
  <c r="BL132" i="1"/>
  <c r="BK132" i="1"/>
  <c r="BJ132" i="1"/>
  <c r="BI132" i="1"/>
  <c r="BH132" i="1"/>
  <c r="BG132" i="1"/>
  <c r="BF132" i="1"/>
  <c r="BE132" i="1"/>
  <c r="CM131" i="1"/>
  <c r="CL131" i="1"/>
  <c r="CK131" i="1"/>
  <c r="CJ131" i="1"/>
  <c r="CI131" i="1"/>
  <c r="CH131" i="1"/>
  <c r="CG131" i="1"/>
  <c r="CF131" i="1"/>
  <c r="CE131" i="1"/>
  <c r="CD131" i="1"/>
  <c r="CC131" i="1"/>
  <c r="CB131" i="1"/>
  <c r="CA131" i="1"/>
  <c r="BZ131" i="1"/>
  <c r="BY131" i="1"/>
  <c r="BX131" i="1"/>
  <c r="BW131" i="1"/>
  <c r="BV131" i="1"/>
  <c r="BU131" i="1"/>
  <c r="BT131" i="1"/>
  <c r="BS131" i="1"/>
  <c r="BR131" i="1"/>
  <c r="BQ131" i="1"/>
  <c r="BP131" i="1"/>
  <c r="BO131" i="1"/>
  <c r="BN131" i="1"/>
  <c r="BM131" i="1"/>
  <c r="BL131" i="1"/>
  <c r="BK131" i="1"/>
  <c r="BJ131" i="1"/>
  <c r="BI131" i="1"/>
  <c r="BH131" i="1"/>
  <c r="BG131" i="1"/>
  <c r="BF131" i="1"/>
  <c r="BE131" i="1"/>
  <c r="CM130" i="1"/>
  <c r="CL130" i="1"/>
  <c r="CK130" i="1"/>
  <c r="CJ130" i="1"/>
  <c r="CI130" i="1"/>
  <c r="CH130" i="1"/>
  <c r="CG130" i="1"/>
  <c r="CF130" i="1"/>
  <c r="CE130" i="1"/>
  <c r="CD130" i="1"/>
  <c r="CC130" i="1"/>
  <c r="CB130" i="1"/>
  <c r="CA130" i="1"/>
  <c r="BZ130" i="1"/>
  <c r="BY130" i="1"/>
  <c r="BX130" i="1"/>
  <c r="BW130" i="1"/>
  <c r="BV130" i="1"/>
  <c r="BU130" i="1"/>
  <c r="BT130" i="1"/>
  <c r="BS130" i="1"/>
  <c r="BR130" i="1"/>
  <c r="BQ130" i="1"/>
  <c r="BP130" i="1"/>
  <c r="BO130" i="1"/>
  <c r="BN130" i="1"/>
  <c r="BM130" i="1"/>
  <c r="BL130" i="1"/>
  <c r="BK130" i="1"/>
  <c r="BJ130" i="1"/>
  <c r="BI130" i="1"/>
  <c r="BH130" i="1"/>
  <c r="BG130" i="1"/>
  <c r="BF130" i="1"/>
  <c r="BE130" i="1"/>
  <c r="CM129" i="1"/>
  <c r="CL129" i="1"/>
  <c r="CK129" i="1"/>
  <c r="CJ129" i="1"/>
  <c r="CI129" i="1"/>
  <c r="CH129" i="1"/>
  <c r="CG129" i="1"/>
  <c r="CF129" i="1"/>
  <c r="CE129" i="1"/>
  <c r="CD129" i="1"/>
  <c r="CC129" i="1"/>
  <c r="CB129" i="1"/>
  <c r="CA129" i="1"/>
  <c r="BZ129" i="1"/>
  <c r="BY129" i="1"/>
  <c r="BX129" i="1"/>
  <c r="BW129" i="1"/>
  <c r="BV129" i="1"/>
  <c r="BU129" i="1"/>
  <c r="BT129" i="1"/>
  <c r="BS129" i="1"/>
  <c r="BR129" i="1"/>
  <c r="BQ129" i="1"/>
  <c r="BP129" i="1"/>
  <c r="BO129" i="1"/>
  <c r="BN129" i="1"/>
  <c r="BM129" i="1"/>
  <c r="BL129" i="1"/>
  <c r="BK129" i="1"/>
  <c r="BJ129" i="1"/>
  <c r="BI129" i="1"/>
  <c r="BH129" i="1"/>
  <c r="BG129" i="1"/>
  <c r="BF129" i="1"/>
  <c r="BE129" i="1"/>
  <c r="CM128" i="1"/>
  <c r="CL128" i="1"/>
  <c r="CK128" i="1"/>
  <c r="CJ128" i="1"/>
  <c r="CI128" i="1"/>
  <c r="CH128" i="1"/>
  <c r="CG128" i="1"/>
  <c r="CF128" i="1"/>
  <c r="CE128" i="1"/>
  <c r="CD128" i="1"/>
  <c r="CC128" i="1"/>
  <c r="CB128" i="1"/>
  <c r="CA128" i="1"/>
  <c r="BZ128" i="1"/>
  <c r="BY128" i="1"/>
  <c r="BX128" i="1"/>
  <c r="BW128" i="1"/>
  <c r="BV128" i="1"/>
  <c r="BU128" i="1"/>
  <c r="BT128" i="1"/>
  <c r="BS128" i="1"/>
  <c r="BR128" i="1"/>
  <c r="BQ128" i="1"/>
  <c r="BP128" i="1"/>
  <c r="BO128" i="1"/>
  <c r="BN128" i="1"/>
  <c r="BM128" i="1"/>
  <c r="BL128" i="1"/>
  <c r="BK128" i="1"/>
  <c r="BJ128" i="1"/>
  <c r="BI128" i="1"/>
  <c r="BH128" i="1"/>
  <c r="BG128" i="1"/>
  <c r="BF128" i="1"/>
  <c r="BE128" i="1"/>
  <c r="CM127" i="1"/>
  <c r="CL127" i="1"/>
  <c r="CK127" i="1"/>
  <c r="CJ127" i="1"/>
  <c r="CI127" i="1"/>
  <c r="CH127" i="1"/>
  <c r="CG127" i="1"/>
  <c r="CF127" i="1"/>
  <c r="CE127" i="1"/>
  <c r="CD127" i="1"/>
  <c r="CC127" i="1"/>
  <c r="CB127" i="1"/>
  <c r="CA127" i="1"/>
  <c r="BZ127" i="1"/>
  <c r="BY127" i="1"/>
  <c r="BX127" i="1"/>
  <c r="BW127" i="1"/>
  <c r="BV127" i="1"/>
  <c r="BU127" i="1"/>
  <c r="BT127" i="1"/>
  <c r="BS127" i="1"/>
  <c r="BR127" i="1"/>
  <c r="BQ127" i="1"/>
  <c r="BP127" i="1"/>
  <c r="BO127" i="1"/>
  <c r="BN127" i="1"/>
  <c r="BM127" i="1"/>
  <c r="BL127" i="1"/>
  <c r="BK127" i="1"/>
  <c r="BJ127" i="1"/>
  <c r="BI127" i="1"/>
  <c r="BH127" i="1"/>
  <c r="BG127" i="1"/>
  <c r="BF127" i="1"/>
  <c r="BE127" i="1"/>
  <c r="CM126" i="1"/>
  <c r="CL126" i="1"/>
  <c r="CK126" i="1"/>
  <c r="CJ126" i="1"/>
  <c r="CI126" i="1"/>
  <c r="CH126" i="1"/>
  <c r="CG126" i="1"/>
  <c r="CF126" i="1"/>
  <c r="CE126" i="1"/>
  <c r="CD126" i="1"/>
  <c r="CC126" i="1"/>
  <c r="CB126" i="1"/>
  <c r="CA126" i="1"/>
  <c r="BZ126" i="1"/>
  <c r="BY126" i="1"/>
  <c r="BX126" i="1"/>
  <c r="BW126" i="1"/>
  <c r="BV126" i="1"/>
  <c r="BU126" i="1"/>
  <c r="BT126" i="1"/>
  <c r="BS126" i="1"/>
  <c r="BR126" i="1"/>
  <c r="BQ126" i="1"/>
  <c r="BP126" i="1"/>
  <c r="BO126" i="1"/>
  <c r="BN126" i="1"/>
  <c r="BM126" i="1"/>
  <c r="BL126" i="1"/>
  <c r="BK126" i="1"/>
  <c r="BJ126" i="1"/>
  <c r="BI126" i="1"/>
  <c r="BH126" i="1"/>
  <c r="BG126" i="1"/>
  <c r="BF126" i="1"/>
  <c r="BE126" i="1"/>
  <c r="CM125" i="1"/>
  <c r="CL125" i="1"/>
  <c r="CK125" i="1"/>
  <c r="CJ125" i="1"/>
  <c r="CI125" i="1"/>
  <c r="CH125" i="1"/>
  <c r="CG125" i="1"/>
  <c r="CF125" i="1"/>
  <c r="CE125" i="1"/>
  <c r="CD125" i="1"/>
  <c r="CC125" i="1"/>
  <c r="CB125" i="1"/>
  <c r="CA125" i="1"/>
  <c r="BZ125" i="1"/>
  <c r="BY125" i="1"/>
  <c r="BX125" i="1"/>
  <c r="BW125" i="1"/>
  <c r="BV125" i="1"/>
  <c r="BU125" i="1"/>
  <c r="BT125" i="1"/>
  <c r="BS125" i="1"/>
  <c r="BR125" i="1"/>
  <c r="BQ125" i="1"/>
  <c r="BP125" i="1"/>
  <c r="BO125" i="1"/>
  <c r="BN125" i="1"/>
  <c r="BM125" i="1"/>
  <c r="BL125" i="1"/>
  <c r="BK125" i="1"/>
  <c r="BJ125" i="1"/>
  <c r="BI125" i="1"/>
  <c r="BH125" i="1"/>
  <c r="BG125" i="1"/>
  <c r="BF125" i="1"/>
  <c r="BE125" i="1"/>
  <c r="CM124" i="1"/>
  <c r="CL124" i="1"/>
  <c r="CK124" i="1"/>
  <c r="CJ124" i="1"/>
  <c r="CI124" i="1"/>
  <c r="CH124" i="1"/>
  <c r="CG124" i="1"/>
  <c r="CF124" i="1"/>
  <c r="CE124" i="1"/>
  <c r="CD124" i="1"/>
  <c r="CC124" i="1"/>
  <c r="CB124" i="1"/>
  <c r="CA124" i="1"/>
  <c r="BZ124" i="1"/>
  <c r="BY124" i="1"/>
  <c r="BX124" i="1"/>
  <c r="BW124" i="1"/>
  <c r="BV124" i="1"/>
  <c r="BU124" i="1"/>
  <c r="BT124" i="1"/>
  <c r="BS124" i="1"/>
  <c r="BR124" i="1"/>
  <c r="BQ124" i="1"/>
  <c r="BP124" i="1"/>
  <c r="BO124" i="1"/>
  <c r="BN124" i="1"/>
  <c r="BM124" i="1"/>
  <c r="BL124" i="1"/>
  <c r="BK124" i="1"/>
  <c r="BJ124" i="1"/>
  <c r="BI124" i="1"/>
  <c r="BH124" i="1"/>
  <c r="BG124" i="1"/>
  <c r="BF124" i="1"/>
  <c r="BE124" i="1"/>
  <c r="CM123" i="1"/>
  <c r="CL123" i="1"/>
  <c r="CK123" i="1"/>
  <c r="CJ123" i="1"/>
  <c r="CI123" i="1"/>
  <c r="CH123" i="1"/>
  <c r="CG123" i="1"/>
  <c r="CF123" i="1"/>
  <c r="CE123" i="1"/>
  <c r="CD123" i="1"/>
  <c r="CC123" i="1"/>
  <c r="CB123" i="1"/>
  <c r="CA123" i="1"/>
  <c r="BZ123" i="1"/>
  <c r="BY123" i="1"/>
  <c r="BX123" i="1"/>
  <c r="BW123" i="1"/>
  <c r="BV123" i="1"/>
  <c r="BU123" i="1"/>
  <c r="BT123" i="1"/>
  <c r="BS123" i="1"/>
  <c r="BR123" i="1"/>
  <c r="BQ123" i="1"/>
  <c r="BP123" i="1"/>
  <c r="BO123" i="1"/>
  <c r="BN123" i="1"/>
  <c r="BM123" i="1"/>
  <c r="BL123" i="1"/>
  <c r="BK123" i="1"/>
  <c r="BJ123" i="1"/>
  <c r="BI123" i="1"/>
  <c r="BH123" i="1"/>
  <c r="BG123" i="1"/>
  <c r="BF123" i="1"/>
  <c r="BE123" i="1"/>
  <c r="CM122" i="1"/>
  <c r="CL122" i="1"/>
  <c r="CK122" i="1"/>
  <c r="CJ122" i="1"/>
  <c r="CI122" i="1"/>
  <c r="CH122" i="1"/>
  <c r="CG122" i="1"/>
  <c r="CF122" i="1"/>
  <c r="CE122" i="1"/>
  <c r="CD122" i="1"/>
  <c r="CC122" i="1"/>
  <c r="CB122" i="1"/>
  <c r="CA122" i="1"/>
  <c r="BZ122" i="1"/>
  <c r="BY122" i="1"/>
  <c r="BX122" i="1"/>
  <c r="BW122" i="1"/>
  <c r="BV122" i="1"/>
  <c r="BU122" i="1"/>
  <c r="BT122" i="1"/>
  <c r="BS122" i="1"/>
  <c r="BR122" i="1"/>
  <c r="BQ122" i="1"/>
  <c r="BP122" i="1"/>
  <c r="BO122" i="1"/>
  <c r="BN122" i="1"/>
  <c r="BM122" i="1"/>
  <c r="BL122" i="1"/>
  <c r="BK122" i="1"/>
  <c r="BJ122" i="1"/>
  <c r="BI122" i="1"/>
  <c r="BH122" i="1"/>
  <c r="BG122" i="1"/>
  <c r="BF122" i="1"/>
  <c r="BE122" i="1"/>
  <c r="CM121" i="1"/>
  <c r="CL121" i="1"/>
  <c r="CK121" i="1"/>
  <c r="CJ121" i="1"/>
  <c r="CI121" i="1"/>
  <c r="CH121" i="1"/>
  <c r="CG121" i="1"/>
  <c r="CF121" i="1"/>
  <c r="CE121" i="1"/>
  <c r="CD121" i="1"/>
  <c r="CC121" i="1"/>
  <c r="CB121" i="1"/>
  <c r="CA121" i="1"/>
  <c r="BZ121" i="1"/>
  <c r="BY121" i="1"/>
  <c r="BX121" i="1"/>
  <c r="BW121" i="1"/>
  <c r="BV121" i="1"/>
  <c r="BU121" i="1"/>
  <c r="BT121" i="1"/>
  <c r="BS121" i="1"/>
  <c r="BR121" i="1"/>
  <c r="BQ121" i="1"/>
  <c r="BP121" i="1"/>
  <c r="BO121" i="1"/>
  <c r="BN121" i="1"/>
  <c r="BM121" i="1"/>
  <c r="BL121" i="1"/>
  <c r="BK121" i="1"/>
  <c r="BJ121" i="1"/>
  <c r="BI121" i="1"/>
  <c r="BH121" i="1"/>
  <c r="BG121" i="1"/>
  <c r="BF121" i="1"/>
  <c r="BE121" i="1"/>
  <c r="CM120" i="1"/>
  <c r="CL120" i="1"/>
  <c r="CK120" i="1"/>
  <c r="CJ120" i="1"/>
  <c r="CI120" i="1"/>
  <c r="CH120" i="1"/>
  <c r="CG120" i="1"/>
  <c r="CF120" i="1"/>
  <c r="CE120" i="1"/>
  <c r="CD120" i="1"/>
  <c r="CC120" i="1"/>
  <c r="CB120" i="1"/>
  <c r="CA120" i="1"/>
  <c r="BZ120" i="1"/>
  <c r="BY120" i="1"/>
  <c r="BX120" i="1"/>
  <c r="BW120" i="1"/>
  <c r="BV120" i="1"/>
  <c r="BU120" i="1"/>
  <c r="BT120" i="1"/>
  <c r="BS120" i="1"/>
  <c r="BR120" i="1"/>
  <c r="BQ120" i="1"/>
  <c r="BP120" i="1"/>
  <c r="BO120" i="1"/>
  <c r="BN120" i="1"/>
  <c r="BM120" i="1"/>
  <c r="BL120" i="1"/>
  <c r="BK120" i="1"/>
  <c r="BJ120" i="1"/>
  <c r="BI120" i="1"/>
  <c r="BH120" i="1"/>
  <c r="BG120" i="1"/>
  <c r="BF120" i="1"/>
  <c r="BE120" i="1"/>
  <c r="CM119" i="1"/>
  <c r="CL119" i="1"/>
  <c r="CK119" i="1"/>
  <c r="CJ119" i="1"/>
  <c r="CI119" i="1"/>
  <c r="CH119" i="1"/>
  <c r="CG119" i="1"/>
  <c r="CF119" i="1"/>
  <c r="CE119" i="1"/>
  <c r="CD119" i="1"/>
  <c r="CC119" i="1"/>
  <c r="CB119" i="1"/>
  <c r="CA119" i="1"/>
  <c r="BZ119" i="1"/>
  <c r="BY119" i="1"/>
  <c r="BX119" i="1"/>
  <c r="BW119" i="1"/>
  <c r="BV119" i="1"/>
  <c r="BU119" i="1"/>
  <c r="BT119" i="1"/>
  <c r="BS119" i="1"/>
  <c r="BR119" i="1"/>
  <c r="BQ119" i="1"/>
  <c r="BP119" i="1"/>
  <c r="BO119" i="1"/>
  <c r="BN119" i="1"/>
  <c r="BM119" i="1"/>
  <c r="BL119" i="1"/>
  <c r="BK119" i="1"/>
  <c r="BJ119" i="1"/>
  <c r="BI119" i="1"/>
  <c r="BH119" i="1"/>
  <c r="BG119" i="1"/>
  <c r="BF119" i="1"/>
  <c r="BE119" i="1"/>
  <c r="CM118" i="1"/>
  <c r="CL118" i="1"/>
  <c r="CK118" i="1"/>
  <c r="CJ118" i="1"/>
  <c r="CI118" i="1"/>
  <c r="CH118" i="1"/>
  <c r="CG118" i="1"/>
  <c r="CF118" i="1"/>
  <c r="CE118" i="1"/>
  <c r="CD118" i="1"/>
  <c r="CC118" i="1"/>
  <c r="CB118" i="1"/>
  <c r="CA118" i="1"/>
  <c r="BZ118" i="1"/>
  <c r="BY118" i="1"/>
  <c r="BX118" i="1"/>
  <c r="BW118" i="1"/>
  <c r="BV118" i="1"/>
  <c r="BU118" i="1"/>
  <c r="BT118" i="1"/>
  <c r="BS118" i="1"/>
  <c r="BR118" i="1"/>
  <c r="BQ118" i="1"/>
  <c r="BP118" i="1"/>
  <c r="BO118" i="1"/>
  <c r="BN118" i="1"/>
  <c r="BM118" i="1"/>
  <c r="BL118" i="1"/>
  <c r="BK118" i="1"/>
  <c r="BJ118" i="1"/>
  <c r="BI118" i="1"/>
  <c r="BH118" i="1"/>
  <c r="BG118" i="1"/>
  <c r="BF118" i="1"/>
  <c r="BE118" i="1"/>
  <c r="CM117" i="1"/>
  <c r="CL117" i="1"/>
  <c r="CK117" i="1"/>
  <c r="CJ117" i="1"/>
  <c r="CI117" i="1"/>
  <c r="CH117" i="1"/>
  <c r="CG117" i="1"/>
  <c r="CF117" i="1"/>
  <c r="CE117" i="1"/>
  <c r="CD117" i="1"/>
  <c r="CC117" i="1"/>
  <c r="CB117" i="1"/>
  <c r="CA117" i="1"/>
  <c r="BZ117" i="1"/>
  <c r="BY117" i="1"/>
  <c r="BX117" i="1"/>
  <c r="BW117" i="1"/>
  <c r="BV117" i="1"/>
  <c r="BU117" i="1"/>
  <c r="BT117" i="1"/>
  <c r="BS117" i="1"/>
  <c r="BR117" i="1"/>
  <c r="BQ117" i="1"/>
  <c r="BP117" i="1"/>
  <c r="BO117" i="1"/>
  <c r="BN117" i="1"/>
  <c r="BM117" i="1"/>
  <c r="BL117" i="1"/>
  <c r="BK117" i="1"/>
  <c r="BJ117" i="1"/>
  <c r="BI117" i="1"/>
  <c r="BH117" i="1"/>
  <c r="BG117" i="1"/>
  <c r="BF117" i="1"/>
  <c r="BE117" i="1"/>
  <c r="CM116" i="1"/>
  <c r="CL116" i="1"/>
  <c r="CK116" i="1"/>
  <c r="CJ116" i="1"/>
  <c r="CI116" i="1"/>
  <c r="CH116" i="1"/>
  <c r="CG116" i="1"/>
  <c r="CF116" i="1"/>
  <c r="CE116" i="1"/>
  <c r="CD116" i="1"/>
  <c r="CC116" i="1"/>
  <c r="CB116" i="1"/>
  <c r="CA116" i="1"/>
  <c r="BZ116" i="1"/>
  <c r="BY116" i="1"/>
  <c r="BX116" i="1"/>
  <c r="BW116" i="1"/>
  <c r="BV116" i="1"/>
  <c r="BU116" i="1"/>
  <c r="BT116" i="1"/>
  <c r="BS116" i="1"/>
  <c r="BR116" i="1"/>
  <c r="BQ116" i="1"/>
  <c r="BP116" i="1"/>
  <c r="BO116" i="1"/>
  <c r="BN116" i="1"/>
  <c r="BM116" i="1"/>
  <c r="BL116" i="1"/>
  <c r="BK116" i="1"/>
  <c r="BJ116" i="1"/>
  <c r="BI116" i="1"/>
  <c r="BH116" i="1"/>
  <c r="BG116" i="1"/>
  <c r="BF116" i="1"/>
  <c r="BE116" i="1"/>
  <c r="CM115" i="1"/>
  <c r="CL115" i="1"/>
  <c r="CK115" i="1"/>
  <c r="CJ115" i="1"/>
  <c r="CI115" i="1"/>
  <c r="CH115" i="1"/>
  <c r="CG115" i="1"/>
  <c r="CF115" i="1"/>
  <c r="CE115" i="1"/>
  <c r="CD115" i="1"/>
  <c r="CC115" i="1"/>
  <c r="CB115" i="1"/>
  <c r="CA115" i="1"/>
  <c r="BZ115" i="1"/>
  <c r="BY115" i="1"/>
  <c r="BX115" i="1"/>
  <c r="BW115" i="1"/>
  <c r="BV115" i="1"/>
  <c r="BU115" i="1"/>
  <c r="BT115" i="1"/>
  <c r="BS115" i="1"/>
  <c r="BR115" i="1"/>
  <c r="BQ115" i="1"/>
  <c r="BP115" i="1"/>
  <c r="BO115" i="1"/>
  <c r="BN115" i="1"/>
  <c r="BM115" i="1"/>
  <c r="BL115" i="1"/>
  <c r="BK115" i="1"/>
  <c r="BJ115" i="1"/>
  <c r="BI115" i="1"/>
  <c r="BH115" i="1"/>
  <c r="BG115" i="1"/>
  <c r="BF115" i="1"/>
  <c r="BE115" i="1"/>
  <c r="CM114" i="1"/>
  <c r="CL114" i="1"/>
  <c r="CK114" i="1"/>
  <c r="CJ114" i="1"/>
  <c r="CI114" i="1"/>
  <c r="CH114" i="1"/>
  <c r="CG114" i="1"/>
  <c r="CF114" i="1"/>
  <c r="CE114" i="1"/>
  <c r="CD114" i="1"/>
  <c r="CC114" i="1"/>
  <c r="CB114" i="1"/>
  <c r="CA114" i="1"/>
  <c r="BZ114" i="1"/>
  <c r="BY114" i="1"/>
  <c r="BX114" i="1"/>
  <c r="BW114" i="1"/>
  <c r="BV114" i="1"/>
  <c r="BU114" i="1"/>
  <c r="BT114" i="1"/>
  <c r="BS114" i="1"/>
  <c r="BR114" i="1"/>
  <c r="BQ114" i="1"/>
  <c r="BP114" i="1"/>
  <c r="BO114" i="1"/>
  <c r="BN114" i="1"/>
  <c r="BM114" i="1"/>
  <c r="BL114" i="1"/>
  <c r="BK114" i="1"/>
  <c r="BJ114" i="1"/>
  <c r="BI114" i="1"/>
  <c r="BH114" i="1"/>
  <c r="BG114" i="1"/>
  <c r="BF114" i="1"/>
  <c r="BE114" i="1"/>
  <c r="CM113" i="1"/>
  <c r="CL113" i="1"/>
  <c r="CK113" i="1"/>
  <c r="CJ113" i="1"/>
  <c r="CI113" i="1"/>
  <c r="CH113" i="1"/>
  <c r="CG113" i="1"/>
  <c r="CF113" i="1"/>
  <c r="CE113" i="1"/>
  <c r="CD113" i="1"/>
  <c r="CC113" i="1"/>
  <c r="CB113" i="1"/>
  <c r="CA113" i="1"/>
  <c r="BZ113" i="1"/>
  <c r="BY113" i="1"/>
  <c r="BX113" i="1"/>
  <c r="BW113" i="1"/>
  <c r="BV113" i="1"/>
  <c r="BU113" i="1"/>
  <c r="BT113" i="1"/>
  <c r="BS113" i="1"/>
  <c r="BR113" i="1"/>
  <c r="BQ113" i="1"/>
  <c r="BP113" i="1"/>
  <c r="BO113" i="1"/>
  <c r="BN113" i="1"/>
  <c r="BM113" i="1"/>
  <c r="BL113" i="1"/>
  <c r="BK113" i="1"/>
  <c r="BJ113" i="1"/>
  <c r="BI113" i="1"/>
  <c r="BH113" i="1"/>
  <c r="BG113" i="1"/>
  <c r="BF113" i="1"/>
  <c r="BE113" i="1"/>
  <c r="CM112" i="1"/>
  <c r="CL112" i="1"/>
  <c r="CK112" i="1"/>
  <c r="CJ112" i="1"/>
  <c r="CI112" i="1"/>
  <c r="CH112" i="1"/>
  <c r="CG112" i="1"/>
  <c r="CF112" i="1"/>
  <c r="CE112" i="1"/>
  <c r="CD112" i="1"/>
  <c r="CC112" i="1"/>
  <c r="CB112" i="1"/>
  <c r="CA112" i="1"/>
  <c r="BZ112" i="1"/>
  <c r="BY112" i="1"/>
  <c r="BX112" i="1"/>
  <c r="BW112" i="1"/>
  <c r="BV112" i="1"/>
  <c r="BU112" i="1"/>
  <c r="BT112" i="1"/>
  <c r="BS112" i="1"/>
  <c r="BR112" i="1"/>
  <c r="BQ112" i="1"/>
  <c r="BP112" i="1"/>
  <c r="BO112" i="1"/>
  <c r="BN112" i="1"/>
  <c r="BM112" i="1"/>
  <c r="BL112" i="1"/>
  <c r="BK112" i="1"/>
  <c r="BJ112" i="1"/>
  <c r="BI112" i="1"/>
  <c r="BH112" i="1"/>
  <c r="BG112" i="1"/>
  <c r="BF112" i="1"/>
  <c r="BE112" i="1"/>
  <c r="CM111" i="1"/>
  <c r="CL111" i="1"/>
  <c r="CK111" i="1"/>
  <c r="CJ111" i="1"/>
  <c r="CI111" i="1"/>
  <c r="CH111" i="1"/>
  <c r="CG111" i="1"/>
  <c r="CF111" i="1"/>
  <c r="CE111" i="1"/>
  <c r="CD111" i="1"/>
  <c r="CC111" i="1"/>
  <c r="CB111" i="1"/>
  <c r="CA111" i="1"/>
  <c r="BZ111" i="1"/>
  <c r="BY111" i="1"/>
  <c r="BX111" i="1"/>
  <c r="BW111" i="1"/>
  <c r="BV111" i="1"/>
  <c r="BU111" i="1"/>
  <c r="BT111" i="1"/>
  <c r="BS111" i="1"/>
  <c r="BR111" i="1"/>
  <c r="BQ111" i="1"/>
  <c r="BP111" i="1"/>
  <c r="BO111" i="1"/>
  <c r="BN111" i="1"/>
  <c r="BM111" i="1"/>
  <c r="BL111" i="1"/>
  <c r="BK111" i="1"/>
  <c r="BJ111" i="1"/>
  <c r="BI111" i="1"/>
  <c r="BH111" i="1"/>
  <c r="BG111" i="1"/>
  <c r="BF111" i="1"/>
  <c r="BE111" i="1"/>
  <c r="CM110" i="1"/>
  <c r="CL110" i="1"/>
  <c r="CK110" i="1"/>
  <c r="CJ110" i="1"/>
  <c r="CI110" i="1"/>
  <c r="CH110" i="1"/>
  <c r="CG110" i="1"/>
  <c r="CF110" i="1"/>
  <c r="CE110" i="1"/>
  <c r="CD110" i="1"/>
  <c r="CC110" i="1"/>
  <c r="CB110" i="1"/>
  <c r="CA110" i="1"/>
  <c r="BZ110" i="1"/>
  <c r="BY110" i="1"/>
  <c r="BX110" i="1"/>
  <c r="BW110" i="1"/>
  <c r="BV110" i="1"/>
  <c r="BU110" i="1"/>
  <c r="BT110" i="1"/>
  <c r="BS110" i="1"/>
  <c r="BR110" i="1"/>
  <c r="BQ110" i="1"/>
  <c r="BP110" i="1"/>
  <c r="BO110" i="1"/>
  <c r="BN110" i="1"/>
  <c r="BM110" i="1"/>
  <c r="BL110" i="1"/>
  <c r="BK110" i="1"/>
  <c r="BJ110" i="1"/>
  <c r="BI110" i="1"/>
  <c r="BH110" i="1"/>
  <c r="BG110" i="1"/>
  <c r="BF110" i="1"/>
  <c r="BE110" i="1"/>
  <c r="CM109" i="1"/>
  <c r="CL109" i="1"/>
  <c r="CK109" i="1"/>
  <c r="CJ109" i="1"/>
  <c r="CI109" i="1"/>
  <c r="CH109" i="1"/>
  <c r="CG109" i="1"/>
  <c r="CF109" i="1"/>
  <c r="CE109" i="1"/>
  <c r="CD109" i="1"/>
  <c r="CC109" i="1"/>
  <c r="CB109" i="1"/>
  <c r="CA109" i="1"/>
  <c r="BZ109" i="1"/>
  <c r="BY109" i="1"/>
  <c r="BX109" i="1"/>
  <c r="BW109" i="1"/>
  <c r="BV109" i="1"/>
  <c r="BU109" i="1"/>
  <c r="BT109" i="1"/>
  <c r="BS109" i="1"/>
  <c r="BR109" i="1"/>
  <c r="BQ109" i="1"/>
  <c r="BP109" i="1"/>
  <c r="BO109" i="1"/>
  <c r="BN109" i="1"/>
  <c r="BM109" i="1"/>
  <c r="BL109" i="1"/>
  <c r="BK109" i="1"/>
  <c r="BJ109" i="1"/>
  <c r="BI109" i="1"/>
  <c r="BH109" i="1"/>
  <c r="BG109" i="1"/>
  <c r="BF109" i="1"/>
  <c r="BE109" i="1"/>
  <c r="CM108" i="1"/>
  <c r="CL108" i="1"/>
  <c r="CK108" i="1"/>
  <c r="CJ108" i="1"/>
  <c r="CI108" i="1"/>
  <c r="CH108" i="1"/>
  <c r="CG108" i="1"/>
  <c r="CF108" i="1"/>
  <c r="CE108" i="1"/>
  <c r="CD108" i="1"/>
  <c r="CC108" i="1"/>
  <c r="CB108" i="1"/>
  <c r="CA108" i="1"/>
  <c r="BZ108" i="1"/>
  <c r="BY108" i="1"/>
  <c r="BX108" i="1"/>
  <c r="BW108" i="1"/>
  <c r="BV108" i="1"/>
  <c r="BU108" i="1"/>
  <c r="BT108" i="1"/>
  <c r="BS108" i="1"/>
  <c r="BR108" i="1"/>
  <c r="BQ108" i="1"/>
  <c r="BP108" i="1"/>
  <c r="BO108" i="1"/>
  <c r="BN108" i="1"/>
  <c r="BM108" i="1"/>
  <c r="BL108" i="1"/>
  <c r="BK108" i="1"/>
  <c r="BJ108" i="1"/>
  <c r="BI108" i="1"/>
  <c r="BH108" i="1"/>
  <c r="BG108" i="1"/>
  <c r="BF108" i="1"/>
  <c r="BE108" i="1"/>
  <c r="CM107" i="1"/>
  <c r="CL107" i="1"/>
  <c r="CK107" i="1"/>
  <c r="CJ107" i="1"/>
  <c r="CI107" i="1"/>
  <c r="CH107" i="1"/>
  <c r="CG107" i="1"/>
  <c r="CF107" i="1"/>
  <c r="CE107" i="1"/>
  <c r="CD107" i="1"/>
  <c r="CC107" i="1"/>
  <c r="CB107" i="1"/>
  <c r="CA107" i="1"/>
  <c r="BZ107" i="1"/>
  <c r="BY107" i="1"/>
  <c r="BX107" i="1"/>
  <c r="BW107" i="1"/>
  <c r="BV107" i="1"/>
  <c r="BU107" i="1"/>
  <c r="BT107" i="1"/>
  <c r="BS107" i="1"/>
  <c r="BR107" i="1"/>
  <c r="BQ107" i="1"/>
  <c r="BP107" i="1"/>
  <c r="BO107" i="1"/>
  <c r="BN107" i="1"/>
  <c r="BM107" i="1"/>
  <c r="BL107" i="1"/>
  <c r="BK107" i="1"/>
  <c r="BJ107" i="1"/>
  <c r="BI107" i="1"/>
  <c r="BH107" i="1"/>
  <c r="BG107" i="1"/>
  <c r="BF107" i="1"/>
  <c r="BE107" i="1"/>
  <c r="CM106" i="1"/>
  <c r="CL106" i="1"/>
  <c r="CK106" i="1"/>
  <c r="CJ106" i="1"/>
  <c r="CI106" i="1"/>
  <c r="CH106" i="1"/>
  <c r="CG106" i="1"/>
  <c r="CF106" i="1"/>
  <c r="CE106" i="1"/>
  <c r="CD106" i="1"/>
  <c r="CC106" i="1"/>
  <c r="CB106" i="1"/>
  <c r="CA106" i="1"/>
  <c r="BZ106" i="1"/>
  <c r="BY106" i="1"/>
  <c r="BX106" i="1"/>
  <c r="BW106" i="1"/>
  <c r="BV106" i="1"/>
  <c r="BU106" i="1"/>
  <c r="BT106" i="1"/>
  <c r="BS106" i="1"/>
  <c r="BR106" i="1"/>
  <c r="BQ106" i="1"/>
  <c r="BP106" i="1"/>
  <c r="BO106" i="1"/>
  <c r="BN106" i="1"/>
  <c r="BM106" i="1"/>
  <c r="BL106" i="1"/>
  <c r="BK106" i="1"/>
  <c r="BJ106" i="1"/>
  <c r="BI106" i="1"/>
  <c r="BH106" i="1"/>
  <c r="BG106" i="1"/>
  <c r="BF106" i="1"/>
  <c r="BE106" i="1"/>
  <c r="CM105" i="1"/>
  <c r="CL105" i="1"/>
  <c r="CK105" i="1"/>
  <c r="CJ105" i="1"/>
  <c r="CI105" i="1"/>
  <c r="CH105" i="1"/>
  <c r="CG105" i="1"/>
  <c r="CF105" i="1"/>
  <c r="CE105" i="1"/>
  <c r="CD105" i="1"/>
  <c r="CC105" i="1"/>
  <c r="CB105" i="1"/>
  <c r="CA105" i="1"/>
  <c r="BZ105" i="1"/>
  <c r="BY105" i="1"/>
  <c r="BX105" i="1"/>
  <c r="BW105" i="1"/>
  <c r="BV105" i="1"/>
  <c r="BU105" i="1"/>
  <c r="BT105" i="1"/>
  <c r="BS105" i="1"/>
  <c r="BR105" i="1"/>
  <c r="BQ105" i="1"/>
  <c r="BP105" i="1"/>
  <c r="BO105" i="1"/>
  <c r="BN105" i="1"/>
  <c r="BM105" i="1"/>
  <c r="BL105" i="1"/>
  <c r="BK105" i="1"/>
  <c r="BJ105" i="1"/>
  <c r="BI105" i="1"/>
  <c r="BH105" i="1"/>
  <c r="BG105" i="1"/>
  <c r="BF105" i="1"/>
  <c r="BE105" i="1"/>
  <c r="CM104" i="1"/>
  <c r="CL104" i="1"/>
  <c r="CK104" i="1"/>
  <c r="CJ104" i="1"/>
  <c r="CI104" i="1"/>
  <c r="CH104" i="1"/>
  <c r="CG104" i="1"/>
  <c r="CF104" i="1"/>
  <c r="CE104" i="1"/>
  <c r="CD104" i="1"/>
  <c r="CC104" i="1"/>
  <c r="CB104" i="1"/>
  <c r="CA104" i="1"/>
  <c r="BZ104" i="1"/>
  <c r="BY104" i="1"/>
  <c r="BX104" i="1"/>
  <c r="BW104" i="1"/>
  <c r="BV104" i="1"/>
  <c r="BU104" i="1"/>
  <c r="BT104" i="1"/>
  <c r="BS104" i="1"/>
  <c r="BR104" i="1"/>
  <c r="BQ104" i="1"/>
  <c r="BP104" i="1"/>
  <c r="BO104" i="1"/>
  <c r="BN104" i="1"/>
  <c r="BM104" i="1"/>
  <c r="BL104" i="1"/>
  <c r="BK104" i="1"/>
  <c r="BJ104" i="1"/>
  <c r="BI104" i="1"/>
  <c r="BH104" i="1"/>
  <c r="BG104" i="1"/>
  <c r="BF104" i="1"/>
  <c r="BE104" i="1"/>
  <c r="CM103" i="1"/>
  <c r="CL103" i="1"/>
  <c r="CK103" i="1"/>
  <c r="CJ103" i="1"/>
  <c r="CI103" i="1"/>
  <c r="CH103" i="1"/>
  <c r="CG103" i="1"/>
  <c r="CF103" i="1"/>
  <c r="CE103" i="1"/>
  <c r="CD103" i="1"/>
  <c r="CC103" i="1"/>
  <c r="CB103" i="1"/>
  <c r="CA103" i="1"/>
  <c r="BZ103" i="1"/>
  <c r="BY103" i="1"/>
  <c r="BX103" i="1"/>
  <c r="BW103" i="1"/>
  <c r="BV103" i="1"/>
  <c r="BU103" i="1"/>
  <c r="BT103" i="1"/>
  <c r="BS103" i="1"/>
  <c r="BR103" i="1"/>
  <c r="BQ103" i="1"/>
  <c r="BP103" i="1"/>
  <c r="BO103" i="1"/>
  <c r="BN103" i="1"/>
  <c r="BM103" i="1"/>
  <c r="BL103" i="1"/>
  <c r="BK103" i="1"/>
  <c r="BJ103" i="1"/>
  <c r="BI103" i="1"/>
  <c r="BH103" i="1"/>
  <c r="BG103" i="1"/>
  <c r="BF103" i="1"/>
  <c r="BE103" i="1"/>
  <c r="CM102" i="1"/>
  <c r="CL102" i="1"/>
  <c r="CK102" i="1"/>
  <c r="CJ102" i="1"/>
  <c r="CI102" i="1"/>
  <c r="CH102" i="1"/>
  <c r="CG102" i="1"/>
  <c r="CF102" i="1"/>
  <c r="CE102" i="1"/>
  <c r="CD102" i="1"/>
  <c r="CC102" i="1"/>
  <c r="CB102" i="1"/>
  <c r="CA102" i="1"/>
  <c r="BZ102" i="1"/>
  <c r="BY102" i="1"/>
  <c r="BX102" i="1"/>
  <c r="BW102" i="1"/>
  <c r="BV102" i="1"/>
  <c r="BU102" i="1"/>
  <c r="BT102" i="1"/>
  <c r="BS102" i="1"/>
  <c r="BR102" i="1"/>
  <c r="BQ102" i="1"/>
  <c r="BP102" i="1"/>
  <c r="BO102" i="1"/>
  <c r="BN102" i="1"/>
  <c r="BM102" i="1"/>
  <c r="BL102" i="1"/>
  <c r="BK102" i="1"/>
  <c r="BJ102" i="1"/>
  <c r="BI102" i="1"/>
  <c r="BH102" i="1"/>
  <c r="BG102" i="1"/>
  <c r="BF102" i="1"/>
  <c r="BE102" i="1"/>
  <c r="CM101" i="1"/>
  <c r="CL101" i="1"/>
  <c r="CK101" i="1"/>
  <c r="CJ101" i="1"/>
  <c r="CI101" i="1"/>
  <c r="CH101" i="1"/>
  <c r="CG101" i="1"/>
  <c r="CF101" i="1"/>
  <c r="CE101" i="1"/>
  <c r="CD101" i="1"/>
  <c r="CC101" i="1"/>
  <c r="CB101" i="1"/>
  <c r="CA101" i="1"/>
  <c r="BZ101" i="1"/>
  <c r="BY101" i="1"/>
  <c r="BX101" i="1"/>
  <c r="BW101" i="1"/>
  <c r="BV101" i="1"/>
  <c r="BU101" i="1"/>
  <c r="BT101" i="1"/>
  <c r="BS101" i="1"/>
  <c r="BR101" i="1"/>
  <c r="BQ101" i="1"/>
  <c r="BP101" i="1"/>
  <c r="BO101" i="1"/>
  <c r="BN101" i="1"/>
  <c r="BM101" i="1"/>
  <c r="BL101" i="1"/>
  <c r="BK101" i="1"/>
  <c r="BJ101" i="1"/>
  <c r="BI101" i="1"/>
  <c r="BH101" i="1"/>
  <c r="BG101" i="1"/>
  <c r="BF101" i="1"/>
  <c r="BE101" i="1"/>
  <c r="CM100" i="1"/>
  <c r="CL100" i="1"/>
  <c r="CK100" i="1"/>
  <c r="CJ100" i="1"/>
  <c r="CI100" i="1"/>
  <c r="CH100" i="1"/>
  <c r="CG100" i="1"/>
  <c r="CF100" i="1"/>
  <c r="CE100" i="1"/>
  <c r="CD100" i="1"/>
  <c r="CC100" i="1"/>
  <c r="CB100" i="1"/>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CM99" i="1"/>
  <c r="CL99" i="1"/>
  <c r="CK99" i="1"/>
  <c r="CJ99" i="1"/>
  <c r="CI99" i="1"/>
  <c r="CH99" i="1"/>
  <c r="CG99" i="1"/>
  <c r="CF99" i="1"/>
  <c r="CE99" i="1"/>
  <c r="CD99" i="1"/>
  <c r="CC99" i="1"/>
  <c r="CB99" i="1"/>
  <c r="CA99" i="1"/>
  <c r="BZ99" i="1"/>
  <c r="BY99" i="1"/>
  <c r="BX99" i="1"/>
  <c r="BW99" i="1"/>
  <c r="BV99" i="1"/>
  <c r="BU99" i="1"/>
  <c r="BT99" i="1"/>
  <c r="BS99" i="1"/>
  <c r="BR99" i="1"/>
  <c r="BQ99" i="1"/>
  <c r="BP99" i="1"/>
  <c r="BO99" i="1"/>
  <c r="BN99" i="1"/>
  <c r="BM99" i="1"/>
  <c r="BL99" i="1"/>
  <c r="BK99" i="1"/>
  <c r="BJ99" i="1"/>
  <c r="BI99" i="1"/>
  <c r="BH99" i="1"/>
  <c r="BG99" i="1"/>
  <c r="BF99" i="1"/>
  <c r="BE99" i="1"/>
  <c r="CM98" i="1"/>
  <c r="CL98" i="1"/>
  <c r="CK98" i="1"/>
  <c r="CJ98" i="1"/>
  <c r="CI98" i="1"/>
  <c r="CH98" i="1"/>
  <c r="CG98" i="1"/>
  <c r="CF98" i="1"/>
  <c r="CE98" i="1"/>
  <c r="CD98" i="1"/>
  <c r="CC98" i="1"/>
  <c r="CB98" i="1"/>
  <c r="CA98" i="1"/>
  <c r="BZ98" i="1"/>
  <c r="BY98" i="1"/>
  <c r="BX98" i="1"/>
  <c r="BW98" i="1"/>
  <c r="BV98" i="1"/>
  <c r="BU98" i="1"/>
  <c r="BT98" i="1"/>
  <c r="BS98" i="1"/>
  <c r="BR98" i="1"/>
  <c r="BQ98" i="1"/>
  <c r="BP98" i="1"/>
  <c r="BO98" i="1"/>
  <c r="BN98" i="1"/>
  <c r="BM98" i="1"/>
  <c r="BL98" i="1"/>
  <c r="BK98" i="1"/>
  <c r="BJ98" i="1"/>
  <c r="BI98" i="1"/>
  <c r="BH98" i="1"/>
  <c r="BG98" i="1"/>
  <c r="BF98" i="1"/>
  <c r="BE98" i="1"/>
  <c r="CM97" i="1"/>
  <c r="CL97" i="1"/>
  <c r="CK97" i="1"/>
  <c r="CJ97" i="1"/>
  <c r="CI97" i="1"/>
  <c r="CH97" i="1"/>
  <c r="CG97" i="1"/>
  <c r="CF97" i="1"/>
  <c r="CE97" i="1"/>
  <c r="CD97" i="1"/>
  <c r="CC97" i="1"/>
  <c r="CB97" i="1"/>
  <c r="CA97" i="1"/>
  <c r="BZ97" i="1"/>
  <c r="BY97" i="1"/>
  <c r="BX97" i="1"/>
  <c r="BW97" i="1"/>
  <c r="BV97" i="1"/>
  <c r="BU97" i="1"/>
  <c r="BT97" i="1"/>
  <c r="BS97" i="1"/>
  <c r="BR97" i="1"/>
  <c r="BQ97" i="1"/>
  <c r="BP97" i="1"/>
  <c r="BO97" i="1"/>
  <c r="BN97" i="1"/>
  <c r="BM97" i="1"/>
  <c r="BL97" i="1"/>
  <c r="BK97" i="1"/>
  <c r="BJ97" i="1"/>
  <c r="BI97" i="1"/>
  <c r="BH97" i="1"/>
  <c r="BG97" i="1"/>
  <c r="BF97" i="1"/>
  <c r="BE97" i="1"/>
  <c r="CM96" i="1"/>
  <c r="CL96" i="1"/>
  <c r="CK96" i="1"/>
  <c r="CJ96" i="1"/>
  <c r="CI96" i="1"/>
  <c r="CH96" i="1"/>
  <c r="CG96" i="1"/>
  <c r="CF96" i="1"/>
  <c r="CE96" i="1"/>
  <c r="CD96" i="1"/>
  <c r="CC96" i="1"/>
  <c r="CB96" i="1"/>
  <c r="CA96" i="1"/>
  <c r="BZ96" i="1"/>
  <c r="BY96" i="1"/>
  <c r="BX96" i="1"/>
  <c r="BW96" i="1"/>
  <c r="BV96" i="1"/>
  <c r="BU96" i="1"/>
  <c r="BT96" i="1"/>
  <c r="BS96" i="1"/>
  <c r="BR96" i="1"/>
  <c r="BQ96" i="1"/>
  <c r="BP96" i="1"/>
  <c r="BO96" i="1"/>
  <c r="BN96" i="1"/>
  <c r="BM96" i="1"/>
  <c r="BL96" i="1"/>
  <c r="BK96" i="1"/>
  <c r="BJ96" i="1"/>
  <c r="BI96" i="1"/>
  <c r="BH96" i="1"/>
  <c r="BG96" i="1"/>
  <c r="BF96" i="1"/>
  <c r="BE96" i="1"/>
  <c r="CM95" i="1"/>
  <c r="CL95" i="1"/>
  <c r="CK95" i="1"/>
  <c r="CJ95" i="1"/>
  <c r="CI95" i="1"/>
  <c r="CH95" i="1"/>
  <c r="CG95" i="1"/>
  <c r="CF95" i="1"/>
  <c r="CE95" i="1"/>
  <c r="CD95" i="1"/>
  <c r="CC95" i="1"/>
  <c r="CB95" i="1"/>
  <c r="CA95" i="1"/>
  <c r="BZ95" i="1"/>
  <c r="BY95" i="1"/>
  <c r="BX95" i="1"/>
  <c r="BW95" i="1"/>
  <c r="BV95" i="1"/>
  <c r="BU95" i="1"/>
  <c r="BT95" i="1"/>
  <c r="BS95" i="1"/>
  <c r="BR95" i="1"/>
  <c r="BQ95" i="1"/>
  <c r="BP95" i="1"/>
  <c r="BO95" i="1"/>
  <c r="BN95" i="1"/>
  <c r="BM95" i="1"/>
  <c r="BL95" i="1"/>
  <c r="BK95" i="1"/>
  <c r="BJ95" i="1"/>
  <c r="BI95" i="1"/>
  <c r="BH95" i="1"/>
  <c r="BG95" i="1"/>
  <c r="BF95" i="1"/>
  <c r="BE95" i="1"/>
  <c r="CM94" i="1"/>
  <c r="CL94" i="1"/>
  <c r="CK94" i="1"/>
  <c r="CJ94" i="1"/>
  <c r="CI94" i="1"/>
  <c r="CH94" i="1"/>
  <c r="CG94" i="1"/>
  <c r="CF94" i="1"/>
  <c r="CE94" i="1"/>
  <c r="CD94" i="1"/>
  <c r="CC94" i="1"/>
  <c r="CB94" i="1"/>
  <c r="CA94" i="1"/>
  <c r="BZ94" i="1"/>
  <c r="BY94" i="1"/>
  <c r="BX94" i="1"/>
  <c r="BW94" i="1"/>
  <c r="BV94" i="1"/>
  <c r="BU94" i="1"/>
  <c r="BT94" i="1"/>
  <c r="BS94" i="1"/>
  <c r="BR94" i="1"/>
  <c r="BQ94" i="1"/>
  <c r="BP94" i="1"/>
  <c r="BO94" i="1"/>
  <c r="BN94" i="1"/>
  <c r="BM94" i="1"/>
  <c r="BL94" i="1"/>
  <c r="BK94" i="1"/>
  <c r="BJ94" i="1"/>
  <c r="BI94" i="1"/>
  <c r="BH94" i="1"/>
  <c r="BG94" i="1"/>
  <c r="BF94" i="1"/>
  <c r="BE94" i="1"/>
  <c r="CM93" i="1"/>
  <c r="CL93" i="1"/>
  <c r="CK93" i="1"/>
  <c r="CJ93" i="1"/>
  <c r="CI93" i="1"/>
  <c r="CH93" i="1"/>
  <c r="CG93" i="1"/>
  <c r="CF93" i="1"/>
  <c r="CE93" i="1"/>
  <c r="CD93" i="1"/>
  <c r="CC93" i="1"/>
  <c r="CB93" i="1"/>
  <c r="CA93" i="1"/>
  <c r="BZ93" i="1"/>
  <c r="BY93" i="1"/>
  <c r="BX93" i="1"/>
  <c r="BW93" i="1"/>
  <c r="BV93" i="1"/>
  <c r="BU93" i="1"/>
  <c r="BT93" i="1"/>
  <c r="BS93" i="1"/>
  <c r="BR93" i="1"/>
  <c r="BQ93" i="1"/>
  <c r="BP93" i="1"/>
  <c r="BO93" i="1"/>
  <c r="BN93" i="1"/>
  <c r="BM93" i="1"/>
  <c r="BL93" i="1"/>
  <c r="BK93" i="1"/>
  <c r="BJ93" i="1"/>
  <c r="BI93" i="1"/>
  <c r="BH93" i="1"/>
  <c r="BG93" i="1"/>
  <c r="BF93" i="1"/>
  <c r="BE93" i="1"/>
  <c r="CM92" i="1"/>
  <c r="CL92" i="1"/>
  <c r="CK92" i="1"/>
  <c r="CJ92" i="1"/>
  <c r="CI92" i="1"/>
  <c r="CH92" i="1"/>
  <c r="CG92" i="1"/>
  <c r="CF92" i="1"/>
  <c r="CE92" i="1"/>
  <c r="CD92" i="1"/>
  <c r="CC92" i="1"/>
  <c r="CB92" i="1"/>
  <c r="CA92" i="1"/>
  <c r="BZ92" i="1"/>
  <c r="BY92" i="1"/>
  <c r="BX92" i="1"/>
  <c r="BW92" i="1"/>
  <c r="BV92" i="1"/>
  <c r="BU92" i="1"/>
  <c r="BT92" i="1"/>
  <c r="BS92" i="1"/>
  <c r="BR92" i="1"/>
  <c r="BQ92" i="1"/>
  <c r="BP92" i="1"/>
  <c r="BO92" i="1"/>
  <c r="BN92" i="1"/>
  <c r="BM92" i="1"/>
  <c r="BL92" i="1"/>
  <c r="BK92" i="1"/>
  <c r="BJ92" i="1"/>
  <c r="BI92" i="1"/>
  <c r="BH92" i="1"/>
  <c r="BG92" i="1"/>
  <c r="BF92" i="1"/>
  <c r="BE92" i="1"/>
  <c r="CM91" i="1"/>
  <c r="CL91" i="1"/>
  <c r="CK91" i="1"/>
  <c r="CJ91" i="1"/>
  <c r="CI91" i="1"/>
  <c r="CH91" i="1"/>
  <c r="CG91" i="1"/>
  <c r="CF91" i="1"/>
  <c r="CE91" i="1"/>
  <c r="CD91" i="1"/>
  <c r="CC91" i="1"/>
  <c r="CB91" i="1"/>
  <c r="CA91" i="1"/>
  <c r="BZ91" i="1"/>
  <c r="BY91" i="1"/>
  <c r="BX91" i="1"/>
  <c r="BW91" i="1"/>
  <c r="BV91" i="1"/>
  <c r="BU91" i="1"/>
  <c r="BT91" i="1"/>
  <c r="BS91" i="1"/>
  <c r="BR91" i="1"/>
  <c r="BQ91" i="1"/>
  <c r="BP91" i="1"/>
  <c r="BO91" i="1"/>
  <c r="BN91" i="1"/>
  <c r="BM91" i="1"/>
  <c r="BL91" i="1"/>
  <c r="BK91" i="1"/>
  <c r="BJ91" i="1"/>
  <c r="BI91" i="1"/>
  <c r="BH91" i="1"/>
  <c r="BG91" i="1"/>
  <c r="BF91" i="1"/>
  <c r="BE91" i="1"/>
  <c r="CM90" i="1"/>
  <c r="CL90" i="1"/>
  <c r="CK90" i="1"/>
  <c r="CJ90" i="1"/>
  <c r="CI90" i="1"/>
  <c r="CH90" i="1"/>
  <c r="CG90" i="1"/>
  <c r="CF90" i="1"/>
  <c r="CE90" i="1"/>
  <c r="CD90" i="1"/>
  <c r="CC90" i="1"/>
  <c r="CB90" i="1"/>
  <c r="CA90" i="1"/>
  <c r="BZ90" i="1"/>
  <c r="BY90" i="1"/>
  <c r="BX90" i="1"/>
  <c r="BW90" i="1"/>
  <c r="BV90" i="1"/>
  <c r="BU90" i="1"/>
  <c r="BT90" i="1"/>
  <c r="BS90" i="1"/>
  <c r="BR90" i="1"/>
  <c r="BQ90" i="1"/>
  <c r="BP90" i="1"/>
  <c r="BO90" i="1"/>
  <c r="BN90" i="1"/>
  <c r="BM90" i="1"/>
  <c r="BL90" i="1"/>
  <c r="BK90" i="1"/>
  <c r="BJ90" i="1"/>
  <c r="BI90" i="1"/>
  <c r="BH90" i="1"/>
  <c r="BG90" i="1"/>
  <c r="BF90" i="1"/>
  <c r="BE90" i="1"/>
  <c r="CM89" i="1"/>
  <c r="CL89" i="1"/>
  <c r="CK89" i="1"/>
  <c r="CJ89" i="1"/>
  <c r="CI89" i="1"/>
  <c r="CH89" i="1"/>
  <c r="CG89" i="1"/>
  <c r="CF89" i="1"/>
  <c r="CE89" i="1"/>
  <c r="CD89" i="1"/>
  <c r="CC89" i="1"/>
  <c r="CB89" i="1"/>
  <c r="CA89" i="1"/>
  <c r="BZ89" i="1"/>
  <c r="BY89" i="1"/>
  <c r="BX89" i="1"/>
  <c r="BW89" i="1"/>
  <c r="BV89" i="1"/>
  <c r="BU89" i="1"/>
  <c r="BT89" i="1"/>
  <c r="BS89" i="1"/>
  <c r="BR89" i="1"/>
  <c r="BQ89" i="1"/>
  <c r="BP89" i="1"/>
  <c r="BO89" i="1"/>
  <c r="BN89" i="1"/>
  <c r="BM89" i="1"/>
  <c r="BL89" i="1"/>
  <c r="BK89" i="1"/>
  <c r="BJ89" i="1"/>
  <c r="BI89" i="1"/>
  <c r="BH89" i="1"/>
  <c r="BG89" i="1"/>
  <c r="BF89" i="1"/>
  <c r="BE89" i="1"/>
  <c r="CM88" i="1"/>
  <c r="CL88" i="1"/>
  <c r="CK88" i="1"/>
  <c r="CJ88" i="1"/>
  <c r="CI88" i="1"/>
  <c r="CH88" i="1"/>
  <c r="CG88" i="1"/>
  <c r="CF88" i="1"/>
  <c r="CE88" i="1"/>
  <c r="CD88" i="1"/>
  <c r="CC88" i="1"/>
  <c r="CB88" i="1"/>
  <c r="CA88" i="1"/>
  <c r="BZ88" i="1"/>
  <c r="BY88" i="1"/>
  <c r="BX88" i="1"/>
  <c r="BW88" i="1"/>
  <c r="BV88" i="1"/>
  <c r="BU88" i="1"/>
  <c r="BT88" i="1"/>
  <c r="BS88" i="1"/>
  <c r="BR88" i="1"/>
  <c r="BQ88" i="1"/>
  <c r="BP88" i="1"/>
  <c r="BO88" i="1"/>
  <c r="BN88" i="1"/>
  <c r="BM88" i="1"/>
  <c r="BL88" i="1"/>
  <c r="BK88" i="1"/>
  <c r="BJ88" i="1"/>
  <c r="BI88" i="1"/>
  <c r="BH88" i="1"/>
  <c r="BG88" i="1"/>
  <c r="BF88" i="1"/>
  <c r="BE88" i="1"/>
  <c r="CM87" i="1"/>
  <c r="CL87" i="1"/>
  <c r="CK87" i="1"/>
  <c r="CJ87" i="1"/>
  <c r="CI87" i="1"/>
  <c r="CH87" i="1"/>
  <c r="CG87" i="1"/>
  <c r="CF87" i="1"/>
  <c r="CE87" i="1"/>
  <c r="CD87" i="1"/>
  <c r="CC87" i="1"/>
  <c r="CB87" i="1"/>
  <c r="CA87" i="1"/>
  <c r="BZ87" i="1"/>
  <c r="BY87" i="1"/>
  <c r="BX87" i="1"/>
  <c r="BW87" i="1"/>
  <c r="BV87" i="1"/>
  <c r="BU87" i="1"/>
  <c r="BT87" i="1"/>
  <c r="BS87" i="1"/>
  <c r="BR87" i="1"/>
  <c r="BQ87" i="1"/>
  <c r="BP87" i="1"/>
  <c r="BO87" i="1"/>
  <c r="BN87" i="1"/>
  <c r="BM87" i="1"/>
  <c r="BL87" i="1"/>
  <c r="BK87" i="1"/>
  <c r="BJ87" i="1"/>
  <c r="BI87" i="1"/>
  <c r="BH87" i="1"/>
  <c r="BG87" i="1"/>
  <c r="BF87" i="1"/>
  <c r="BE87" i="1"/>
  <c r="CM86" i="1"/>
  <c r="CL86" i="1"/>
  <c r="CK86" i="1"/>
  <c r="CJ86" i="1"/>
  <c r="CI86" i="1"/>
  <c r="CH86" i="1"/>
  <c r="CG86" i="1"/>
  <c r="CF86" i="1"/>
  <c r="CE86" i="1"/>
  <c r="CD86" i="1"/>
  <c r="CC86" i="1"/>
  <c r="CB86" i="1"/>
  <c r="CA86" i="1"/>
  <c r="BZ86" i="1"/>
  <c r="BY86" i="1"/>
  <c r="BX86" i="1"/>
  <c r="BW86" i="1"/>
  <c r="BV86" i="1"/>
  <c r="BU86" i="1"/>
  <c r="BT86" i="1"/>
  <c r="BS86" i="1"/>
  <c r="BR86" i="1"/>
  <c r="BQ86" i="1"/>
  <c r="BP86" i="1"/>
  <c r="BO86" i="1"/>
  <c r="BN86" i="1"/>
  <c r="BM86" i="1"/>
  <c r="BL86" i="1"/>
  <c r="BK86" i="1"/>
  <c r="BJ86" i="1"/>
  <c r="BI86" i="1"/>
  <c r="BH86" i="1"/>
  <c r="BG86" i="1"/>
  <c r="BF86" i="1"/>
  <c r="BE86" i="1"/>
  <c r="CM85" i="1"/>
  <c r="CL85" i="1"/>
  <c r="CK85" i="1"/>
  <c r="CJ85" i="1"/>
  <c r="CI85" i="1"/>
  <c r="CH85" i="1"/>
  <c r="CG85" i="1"/>
  <c r="CF85" i="1"/>
  <c r="CE85" i="1"/>
  <c r="CD85" i="1"/>
  <c r="CC85" i="1"/>
  <c r="CB85" i="1"/>
  <c r="CA85" i="1"/>
  <c r="BZ85" i="1"/>
  <c r="BY85" i="1"/>
  <c r="BX85" i="1"/>
  <c r="BW85" i="1"/>
  <c r="BV85" i="1"/>
  <c r="BU85" i="1"/>
  <c r="BT85" i="1"/>
  <c r="BS85" i="1"/>
  <c r="BR85" i="1"/>
  <c r="BQ85" i="1"/>
  <c r="BP85" i="1"/>
  <c r="BO85" i="1"/>
  <c r="BN85" i="1"/>
  <c r="BM85" i="1"/>
  <c r="BL85" i="1"/>
  <c r="BK85" i="1"/>
  <c r="BJ85" i="1"/>
  <c r="BI85" i="1"/>
  <c r="BH85" i="1"/>
  <c r="BG85" i="1"/>
  <c r="BF85" i="1"/>
  <c r="BE85" i="1"/>
  <c r="CM84" i="1"/>
  <c r="CL84" i="1"/>
  <c r="CK84" i="1"/>
  <c r="CJ84" i="1"/>
  <c r="CI84" i="1"/>
  <c r="CH84" i="1"/>
  <c r="CG84" i="1"/>
  <c r="CF84" i="1"/>
  <c r="CE84" i="1"/>
  <c r="CD84" i="1"/>
  <c r="CC84" i="1"/>
  <c r="CB84" i="1"/>
  <c r="CA84" i="1"/>
  <c r="BZ84" i="1"/>
  <c r="BY84" i="1"/>
  <c r="BX84" i="1"/>
  <c r="BW84" i="1"/>
  <c r="BV84" i="1"/>
  <c r="BU84" i="1"/>
  <c r="BT84" i="1"/>
  <c r="BS84" i="1"/>
  <c r="BR84" i="1"/>
  <c r="BQ84" i="1"/>
  <c r="BP84" i="1"/>
  <c r="BO84" i="1"/>
  <c r="BN84" i="1"/>
  <c r="BM84" i="1"/>
  <c r="BL84" i="1"/>
  <c r="BK84" i="1"/>
  <c r="BJ84" i="1"/>
  <c r="BI84" i="1"/>
  <c r="BH84" i="1"/>
  <c r="BG84" i="1"/>
  <c r="BF84" i="1"/>
  <c r="BE84" i="1"/>
  <c r="CM83" i="1"/>
  <c r="CL83" i="1"/>
  <c r="CK83" i="1"/>
  <c r="CJ83" i="1"/>
  <c r="CI83" i="1"/>
  <c r="CH83" i="1"/>
  <c r="CG83" i="1"/>
  <c r="CF83" i="1"/>
  <c r="CE83" i="1"/>
  <c r="CD83" i="1"/>
  <c r="CC83" i="1"/>
  <c r="CB83" i="1"/>
  <c r="CA83" i="1"/>
  <c r="BZ83" i="1"/>
  <c r="BY83" i="1"/>
  <c r="BX83" i="1"/>
  <c r="BW83" i="1"/>
  <c r="BV83" i="1"/>
  <c r="BU83" i="1"/>
  <c r="BT83" i="1"/>
  <c r="BS83" i="1"/>
  <c r="BR83" i="1"/>
  <c r="BQ83" i="1"/>
  <c r="BP83" i="1"/>
  <c r="BO83" i="1"/>
  <c r="BN83" i="1"/>
  <c r="BM83" i="1"/>
  <c r="BL83" i="1"/>
  <c r="BK83" i="1"/>
  <c r="BJ83" i="1"/>
  <c r="BI83" i="1"/>
  <c r="BH83" i="1"/>
  <c r="BG83" i="1"/>
  <c r="BF83" i="1"/>
  <c r="BE83" i="1"/>
  <c r="CM82" i="1"/>
  <c r="CL82" i="1"/>
  <c r="CK82" i="1"/>
  <c r="CJ82" i="1"/>
  <c r="CI82" i="1"/>
  <c r="CH82" i="1"/>
  <c r="CG82" i="1"/>
  <c r="CF82" i="1"/>
  <c r="CE82" i="1"/>
  <c r="CD82" i="1"/>
  <c r="CC82" i="1"/>
  <c r="CB82" i="1"/>
  <c r="CA82" i="1"/>
  <c r="BZ82" i="1"/>
  <c r="BY82" i="1"/>
  <c r="BX82" i="1"/>
  <c r="BW82" i="1"/>
  <c r="BV82" i="1"/>
  <c r="BU82" i="1"/>
  <c r="BT82" i="1"/>
  <c r="BS82" i="1"/>
  <c r="BR82" i="1"/>
  <c r="BQ82" i="1"/>
  <c r="BP82" i="1"/>
  <c r="BO82" i="1"/>
  <c r="BN82" i="1"/>
  <c r="BM82" i="1"/>
  <c r="BL82" i="1"/>
  <c r="BK82" i="1"/>
  <c r="BJ82" i="1"/>
  <c r="BI82" i="1"/>
  <c r="BH82" i="1"/>
  <c r="BG82" i="1"/>
  <c r="BF82" i="1"/>
  <c r="BE82" i="1"/>
  <c r="CM81" i="1"/>
  <c r="CL81" i="1"/>
  <c r="CK81" i="1"/>
  <c r="CJ81" i="1"/>
  <c r="CI81" i="1"/>
  <c r="CH81" i="1"/>
  <c r="CG81" i="1"/>
  <c r="CF81" i="1"/>
  <c r="CE81" i="1"/>
  <c r="CD81" i="1"/>
  <c r="CC81" i="1"/>
  <c r="CB81" i="1"/>
  <c r="CA81" i="1"/>
  <c r="BZ81" i="1"/>
  <c r="BY81" i="1"/>
  <c r="BX81" i="1"/>
  <c r="BW81" i="1"/>
  <c r="BV81" i="1"/>
  <c r="BU81" i="1"/>
  <c r="BT81" i="1"/>
  <c r="BS81" i="1"/>
  <c r="BR81" i="1"/>
  <c r="BQ81" i="1"/>
  <c r="BP81" i="1"/>
  <c r="BO81" i="1"/>
  <c r="BN81" i="1"/>
  <c r="BM81" i="1"/>
  <c r="BL81" i="1"/>
  <c r="BK81" i="1"/>
  <c r="BJ81" i="1"/>
  <c r="BI81" i="1"/>
  <c r="BH81" i="1"/>
  <c r="BG81" i="1"/>
  <c r="BF81" i="1"/>
  <c r="BE81" i="1"/>
  <c r="CM80" i="1"/>
  <c r="CL80" i="1"/>
  <c r="CK80" i="1"/>
  <c r="CJ80" i="1"/>
  <c r="CI80" i="1"/>
  <c r="CH80" i="1"/>
  <c r="CG80" i="1"/>
  <c r="CF80" i="1"/>
  <c r="CE80" i="1"/>
  <c r="CD80" i="1"/>
  <c r="CC80" i="1"/>
  <c r="CB80" i="1"/>
  <c r="CA80" i="1"/>
  <c r="BZ80" i="1"/>
  <c r="BY80" i="1"/>
  <c r="BX80" i="1"/>
  <c r="BW80" i="1"/>
  <c r="BV80" i="1"/>
  <c r="BU80" i="1"/>
  <c r="BT80" i="1"/>
  <c r="BS80" i="1"/>
  <c r="BR80" i="1"/>
  <c r="BQ80" i="1"/>
  <c r="BP80" i="1"/>
  <c r="BO80" i="1"/>
  <c r="BN80" i="1"/>
  <c r="BM80" i="1"/>
  <c r="BL80" i="1"/>
  <c r="BK80" i="1"/>
  <c r="BJ80" i="1"/>
  <c r="BI80" i="1"/>
  <c r="BH80" i="1"/>
  <c r="BG80" i="1"/>
  <c r="BF80" i="1"/>
  <c r="BE80" i="1"/>
  <c r="CM79" i="1"/>
  <c r="CL79" i="1"/>
  <c r="CK79" i="1"/>
  <c r="CJ79" i="1"/>
  <c r="CI79" i="1"/>
  <c r="CH79" i="1"/>
  <c r="CG79" i="1"/>
  <c r="CF79" i="1"/>
  <c r="CE79" i="1"/>
  <c r="CD79" i="1"/>
  <c r="CC79" i="1"/>
  <c r="CB79" i="1"/>
  <c r="CA79" i="1"/>
  <c r="BZ79" i="1"/>
  <c r="BY79" i="1"/>
  <c r="BX79" i="1"/>
  <c r="BW79" i="1"/>
  <c r="BV79" i="1"/>
  <c r="BU79" i="1"/>
  <c r="BT79" i="1"/>
  <c r="BS79" i="1"/>
  <c r="BR79" i="1"/>
  <c r="BQ79" i="1"/>
  <c r="BP79" i="1"/>
  <c r="BO79" i="1"/>
  <c r="BN79" i="1"/>
  <c r="BM79" i="1"/>
  <c r="BL79" i="1"/>
  <c r="BK79" i="1"/>
  <c r="BJ79" i="1"/>
  <c r="BI79" i="1"/>
  <c r="BH79" i="1"/>
  <c r="BG79" i="1"/>
  <c r="BF79" i="1"/>
  <c r="BE79" i="1"/>
  <c r="CM78" i="1"/>
  <c r="CL78" i="1"/>
  <c r="CK78" i="1"/>
  <c r="CJ78" i="1"/>
  <c r="CI78" i="1"/>
  <c r="CH78" i="1"/>
  <c r="CG78" i="1"/>
  <c r="CF78" i="1"/>
  <c r="CE78" i="1"/>
  <c r="CD78" i="1"/>
  <c r="CC78" i="1"/>
  <c r="CB78" i="1"/>
  <c r="CA78" i="1"/>
  <c r="BZ78" i="1"/>
  <c r="BY78" i="1"/>
  <c r="BX78" i="1"/>
  <c r="BW78" i="1"/>
  <c r="BV78" i="1"/>
  <c r="BU78" i="1"/>
  <c r="BT78" i="1"/>
  <c r="BS78" i="1"/>
  <c r="BR78" i="1"/>
  <c r="BQ78" i="1"/>
  <c r="BP78" i="1"/>
  <c r="BO78" i="1"/>
  <c r="BN78" i="1"/>
  <c r="BM78" i="1"/>
  <c r="BL78" i="1"/>
  <c r="BK78" i="1"/>
  <c r="BJ78" i="1"/>
  <c r="BI78" i="1"/>
  <c r="BH78" i="1"/>
  <c r="BG78" i="1"/>
  <c r="BF78" i="1"/>
  <c r="BE78"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CM76" i="1"/>
  <c r="CL76" i="1"/>
  <c r="CK76" i="1"/>
  <c r="CJ76" i="1"/>
  <c r="CI76" i="1"/>
  <c r="CH76" i="1"/>
  <c r="CG76" i="1"/>
  <c r="CF76" i="1"/>
  <c r="CE76" i="1"/>
  <c r="CD76" i="1"/>
  <c r="CC76" i="1"/>
  <c r="CB76" i="1"/>
  <c r="CA76" i="1"/>
  <c r="BZ76" i="1"/>
  <c r="BY76" i="1"/>
  <c r="BX76" i="1"/>
  <c r="BW76" i="1"/>
  <c r="BV76" i="1"/>
  <c r="BU76" i="1"/>
  <c r="BT76" i="1"/>
  <c r="BS76" i="1"/>
  <c r="BR76" i="1"/>
  <c r="BQ76" i="1"/>
  <c r="BP76" i="1"/>
  <c r="BO76" i="1"/>
  <c r="BN76" i="1"/>
  <c r="BM76" i="1"/>
  <c r="BL76" i="1"/>
  <c r="BK76" i="1"/>
  <c r="BJ76" i="1"/>
  <c r="BI76" i="1"/>
  <c r="BH76" i="1"/>
  <c r="BG76" i="1"/>
  <c r="BF76" i="1"/>
  <c r="BE76" i="1"/>
  <c r="CM75" i="1"/>
  <c r="CL75" i="1"/>
  <c r="CK75" i="1"/>
  <c r="CJ75" i="1"/>
  <c r="CI75" i="1"/>
  <c r="CH75" i="1"/>
  <c r="CG75" i="1"/>
  <c r="CF75" i="1"/>
  <c r="CE75" i="1"/>
  <c r="CD75" i="1"/>
  <c r="CC75" i="1"/>
  <c r="CB75" i="1"/>
  <c r="CA75" i="1"/>
  <c r="BZ75" i="1"/>
  <c r="BY75" i="1"/>
  <c r="BX75" i="1"/>
  <c r="BW75" i="1"/>
  <c r="BV75" i="1"/>
  <c r="BU75" i="1"/>
  <c r="BT75" i="1"/>
  <c r="BS75" i="1"/>
  <c r="BR75" i="1"/>
  <c r="BQ75" i="1"/>
  <c r="BP75" i="1"/>
  <c r="BO75" i="1"/>
  <c r="BN75" i="1"/>
  <c r="BM75" i="1"/>
  <c r="BL75" i="1"/>
  <c r="BK75" i="1"/>
  <c r="BJ75" i="1"/>
  <c r="BI75" i="1"/>
  <c r="BH75" i="1"/>
  <c r="BG75" i="1"/>
  <c r="BF75" i="1"/>
  <c r="BE75" i="1"/>
  <c r="CM74" i="1"/>
  <c r="CL74" i="1"/>
  <c r="CK74" i="1"/>
  <c r="CJ74" i="1"/>
  <c r="CI74" i="1"/>
  <c r="CH74" i="1"/>
  <c r="CG74" i="1"/>
  <c r="CF74" i="1"/>
  <c r="CE74" i="1"/>
  <c r="CD74" i="1"/>
  <c r="CC74" i="1"/>
  <c r="CB74" i="1"/>
  <c r="CA74" i="1"/>
  <c r="BZ74" i="1"/>
  <c r="BY74" i="1"/>
  <c r="BX74" i="1"/>
  <c r="BW74" i="1"/>
  <c r="BV74" i="1"/>
  <c r="BU74" i="1"/>
  <c r="BT74" i="1"/>
  <c r="BS74" i="1"/>
  <c r="BR74" i="1"/>
  <c r="BQ74" i="1"/>
  <c r="BP74" i="1"/>
  <c r="BO74" i="1"/>
  <c r="BN74" i="1"/>
  <c r="BM74" i="1"/>
  <c r="BL74" i="1"/>
  <c r="BK74" i="1"/>
  <c r="BJ74" i="1"/>
  <c r="BI74" i="1"/>
  <c r="BH74" i="1"/>
  <c r="BG74" i="1"/>
  <c r="BF74" i="1"/>
  <c r="BE74" i="1"/>
  <c r="CM73" i="1"/>
  <c r="CL73" i="1"/>
  <c r="CK73" i="1"/>
  <c r="CJ73" i="1"/>
  <c r="CI73" i="1"/>
  <c r="CH73" i="1"/>
  <c r="CG73" i="1"/>
  <c r="CF73" i="1"/>
  <c r="CE73" i="1"/>
  <c r="CD73" i="1"/>
  <c r="CC73" i="1"/>
  <c r="CB73" i="1"/>
  <c r="CA73" i="1"/>
  <c r="BZ73" i="1"/>
  <c r="BY73" i="1"/>
  <c r="BX73" i="1"/>
  <c r="BW73" i="1"/>
  <c r="BV73" i="1"/>
  <c r="BU73" i="1"/>
  <c r="BT73" i="1"/>
  <c r="BS73" i="1"/>
  <c r="BR73" i="1"/>
  <c r="BQ73" i="1"/>
  <c r="BP73" i="1"/>
  <c r="BO73" i="1"/>
  <c r="BN73" i="1"/>
  <c r="BM73" i="1"/>
  <c r="BL73" i="1"/>
  <c r="BK73" i="1"/>
  <c r="BJ73" i="1"/>
  <c r="BI73" i="1"/>
  <c r="BH73" i="1"/>
  <c r="BG73" i="1"/>
  <c r="BF73" i="1"/>
  <c r="BE73" i="1"/>
  <c r="CM72" i="1"/>
  <c r="CL72" i="1"/>
  <c r="CK72" i="1"/>
  <c r="CJ72" i="1"/>
  <c r="CI72" i="1"/>
  <c r="CH72" i="1"/>
  <c r="CG72" i="1"/>
  <c r="CF72" i="1"/>
  <c r="CE72" i="1"/>
  <c r="CD72" i="1"/>
  <c r="CC72" i="1"/>
  <c r="CB72" i="1"/>
  <c r="CA72" i="1"/>
  <c r="BZ72" i="1"/>
  <c r="BY72" i="1"/>
  <c r="BX72" i="1"/>
  <c r="BW72" i="1"/>
  <c r="BV72" i="1"/>
  <c r="BU72" i="1"/>
  <c r="BT72" i="1"/>
  <c r="BS72" i="1"/>
  <c r="BR72" i="1"/>
  <c r="BQ72" i="1"/>
  <c r="BP72" i="1"/>
  <c r="BO72" i="1"/>
  <c r="BN72" i="1"/>
  <c r="BM72" i="1"/>
  <c r="BL72" i="1"/>
  <c r="BK72" i="1"/>
  <c r="BJ72" i="1"/>
  <c r="BI72" i="1"/>
  <c r="BH72" i="1"/>
  <c r="BG72" i="1"/>
  <c r="BF72" i="1"/>
  <c r="BE72" i="1"/>
  <c r="CM71" i="1"/>
  <c r="CL71" i="1"/>
  <c r="CK71" i="1"/>
  <c r="CJ71" i="1"/>
  <c r="CI71" i="1"/>
  <c r="CH71" i="1"/>
  <c r="CG71" i="1"/>
  <c r="CF71" i="1"/>
  <c r="CE71" i="1"/>
  <c r="CD71" i="1"/>
  <c r="CC71" i="1"/>
  <c r="CB71" i="1"/>
  <c r="CA71" i="1"/>
  <c r="BZ71" i="1"/>
  <c r="BY71" i="1"/>
  <c r="BX71" i="1"/>
  <c r="BW71" i="1"/>
  <c r="BV71" i="1"/>
  <c r="BU71" i="1"/>
  <c r="BT71" i="1"/>
  <c r="BS71" i="1"/>
  <c r="BR71" i="1"/>
  <c r="BQ71" i="1"/>
  <c r="BP71" i="1"/>
  <c r="BO71" i="1"/>
  <c r="BN71" i="1"/>
  <c r="BM71" i="1"/>
  <c r="BL71" i="1"/>
  <c r="BK71" i="1"/>
  <c r="BJ71" i="1"/>
  <c r="BI71" i="1"/>
  <c r="BH71" i="1"/>
  <c r="BG71" i="1"/>
  <c r="BF71" i="1"/>
  <c r="BE71" i="1"/>
  <c r="CM70" i="1"/>
  <c r="CL70" i="1"/>
  <c r="CK70" i="1"/>
  <c r="CJ70" i="1"/>
  <c r="CI70" i="1"/>
  <c r="CH70" i="1"/>
  <c r="CG70" i="1"/>
  <c r="CF70" i="1"/>
  <c r="CE70" i="1"/>
  <c r="CD70" i="1"/>
  <c r="CC70" i="1"/>
  <c r="CB70" i="1"/>
  <c r="CA70" i="1"/>
  <c r="BZ70" i="1"/>
  <c r="BY70" i="1"/>
  <c r="BX70" i="1"/>
  <c r="BW70" i="1"/>
  <c r="BV70" i="1"/>
  <c r="BU70" i="1"/>
  <c r="BT70" i="1"/>
  <c r="BS70" i="1"/>
  <c r="BR70" i="1"/>
  <c r="BQ70" i="1"/>
  <c r="BP70" i="1"/>
  <c r="BO70" i="1"/>
  <c r="BN70" i="1"/>
  <c r="BM70" i="1"/>
  <c r="BL70" i="1"/>
  <c r="BK70" i="1"/>
  <c r="BJ70" i="1"/>
  <c r="BI70" i="1"/>
  <c r="BH70" i="1"/>
  <c r="BG70" i="1"/>
  <c r="BF70" i="1"/>
  <c r="BE70" i="1"/>
  <c r="CM69" i="1"/>
  <c r="CL69" i="1"/>
  <c r="CK69" i="1"/>
  <c r="CJ69" i="1"/>
  <c r="CI69" i="1"/>
  <c r="CH69" i="1"/>
  <c r="CG69" i="1"/>
  <c r="CF69" i="1"/>
  <c r="CE69" i="1"/>
  <c r="CD69" i="1"/>
  <c r="CC69" i="1"/>
  <c r="CB69" i="1"/>
  <c r="CA69" i="1"/>
  <c r="BZ69" i="1"/>
  <c r="BY69" i="1"/>
  <c r="BX69" i="1"/>
  <c r="BW69" i="1"/>
  <c r="BV69" i="1"/>
  <c r="BU69" i="1"/>
  <c r="BT69" i="1"/>
  <c r="BS69" i="1"/>
  <c r="BR69" i="1"/>
  <c r="BQ69" i="1"/>
  <c r="BP69" i="1"/>
  <c r="BO69" i="1"/>
  <c r="BN69" i="1"/>
  <c r="BM69" i="1"/>
  <c r="BL69" i="1"/>
  <c r="BK69" i="1"/>
  <c r="BJ69" i="1"/>
  <c r="BI69" i="1"/>
  <c r="BH69" i="1"/>
  <c r="BG69" i="1"/>
  <c r="BF69" i="1"/>
  <c r="BE69" i="1"/>
  <c r="CM68" i="1"/>
  <c r="CL68" i="1"/>
  <c r="CK68" i="1"/>
  <c r="CJ68" i="1"/>
  <c r="CI68" i="1"/>
  <c r="CH68" i="1"/>
  <c r="CG68" i="1"/>
  <c r="CF68" i="1"/>
  <c r="CE68" i="1"/>
  <c r="CD68" i="1"/>
  <c r="CC68" i="1"/>
  <c r="CB68" i="1"/>
  <c r="CA68" i="1"/>
  <c r="BZ68" i="1"/>
  <c r="BY68" i="1"/>
  <c r="BX68" i="1"/>
  <c r="BW68" i="1"/>
  <c r="BV68" i="1"/>
  <c r="BU68" i="1"/>
  <c r="BT68" i="1"/>
  <c r="BS68" i="1"/>
  <c r="BR68" i="1"/>
  <c r="BQ68" i="1"/>
  <c r="BP68" i="1"/>
  <c r="BO68" i="1"/>
  <c r="BN68" i="1"/>
  <c r="BM68" i="1"/>
  <c r="BL68" i="1"/>
  <c r="BK68" i="1"/>
  <c r="BJ68" i="1"/>
  <c r="BI68" i="1"/>
  <c r="BH68" i="1"/>
  <c r="BG68" i="1"/>
  <c r="BF68" i="1"/>
  <c r="BE68" i="1"/>
  <c r="CM67" i="1"/>
  <c r="CL67" i="1"/>
  <c r="CK67" i="1"/>
  <c r="CJ67" i="1"/>
  <c r="CI67" i="1"/>
  <c r="CH67" i="1"/>
  <c r="CG67" i="1"/>
  <c r="CF67" i="1"/>
  <c r="CE67" i="1"/>
  <c r="CD67" i="1"/>
  <c r="CC67" i="1"/>
  <c r="CB67" i="1"/>
  <c r="CA67" i="1"/>
  <c r="BZ67" i="1"/>
  <c r="BY67" i="1"/>
  <c r="BX67" i="1"/>
  <c r="BW67" i="1"/>
  <c r="BV67" i="1"/>
  <c r="BU67" i="1"/>
  <c r="BT67" i="1"/>
  <c r="BS67" i="1"/>
  <c r="BR67" i="1"/>
  <c r="BQ67" i="1"/>
  <c r="BP67" i="1"/>
  <c r="BO67" i="1"/>
  <c r="BN67" i="1"/>
  <c r="BM67" i="1"/>
  <c r="BL67" i="1"/>
  <c r="BK67" i="1"/>
  <c r="BJ67" i="1"/>
  <c r="BI67" i="1"/>
  <c r="BH67" i="1"/>
  <c r="BG67" i="1"/>
  <c r="BF67" i="1"/>
  <c r="BE67" i="1"/>
  <c r="CM66" i="1"/>
  <c r="CL66" i="1"/>
  <c r="CK66" i="1"/>
  <c r="CJ66" i="1"/>
  <c r="CI66" i="1"/>
  <c r="CH66" i="1"/>
  <c r="CG66" i="1"/>
  <c r="CF66" i="1"/>
  <c r="CE66" i="1"/>
  <c r="CD66" i="1"/>
  <c r="CC66" i="1"/>
  <c r="CB66" i="1"/>
  <c r="CA66" i="1"/>
  <c r="BZ66" i="1"/>
  <c r="BY66" i="1"/>
  <c r="BX66" i="1"/>
  <c r="BW66" i="1"/>
  <c r="BV66" i="1"/>
  <c r="BU66" i="1"/>
  <c r="BT66" i="1"/>
  <c r="BS66" i="1"/>
  <c r="BR66" i="1"/>
  <c r="BQ66" i="1"/>
  <c r="BP66" i="1"/>
  <c r="BO66" i="1"/>
  <c r="BN66" i="1"/>
  <c r="BM66" i="1"/>
  <c r="BL66" i="1"/>
  <c r="BK66" i="1"/>
  <c r="BJ66" i="1"/>
  <c r="BI66" i="1"/>
  <c r="BH66" i="1"/>
  <c r="BG66" i="1"/>
  <c r="BF66" i="1"/>
  <c r="BE66" i="1"/>
  <c r="CM65" i="1"/>
  <c r="CL65" i="1"/>
  <c r="CK65" i="1"/>
  <c r="CJ65" i="1"/>
  <c r="CI65" i="1"/>
  <c r="CH65" i="1"/>
  <c r="CG65" i="1"/>
  <c r="CF65" i="1"/>
  <c r="CE65" i="1"/>
  <c r="CD65" i="1"/>
  <c r="CC65" i="1"/>
  <c r="CB65" i="1"/>
  <c r="CA65" i="1"/>
  <c r="BZ65" i="1"/>
  <c r="BY65" i="1"/>
  <c r="BX65" i="1"/>
  <c r="BW65" i="1"/>
  <c r="BV65" i="1"/>
  <c r="BU65" i="1"/>
  <c r="BT65" i="1"/>
  <c r="BS65" i="1"/>
  <c r="BR65" i="1"/>
  <c r="BQ65" i="1"/>
  <c r="BP65" i="1"/>
  <c r="BO65" i="1"/>
  <c r="BN65" i="1"/>
  <c r="BM65" i="1"/>
  <c r="BL65" i="1"/>
  <c r="BK65" i="1"/>
  <c r="BJ65" i="1"/>
  <c r="BI65" i="1"/>
  <c r="BH65" i="1"/>
  <c r="BG65" i="1"/>
  <c r="BF65" i="1"/>
  <c r="BE65" i="1"/>
  <c r="CM64" i="1"/>
  <c r="CL64" i="1"/>
  <c r="CK64" i="1"/>
  <c r="CJ64" i="1"/>
  <c r="CI64" i="1"/>
  <c r="CH64" i="1"/>
  <c r="CG64" i="1"/>
  <c r="CF64" i="1"/>
  <c r="CE64" i="1"/>
  <c r="CD64" i="1"/>
  <c r="CC64" i="1"/>
  <c r="CB64" i="1"/>
  <c r="CA64" i="1"/>
  <c r="BZ64" i="1"/>
  <c r="BY64" i="1"/>
  <c r="BX64" i="1"/>
  <c r="BW64" i="1"/>
  <c r="BV64" i="1"/>
  <c r="BU64" i="1"/>
  <c r="BT64" i="1"/>
  <c r="BS64" i="1"/>
  <c r="BR64" i="1"/>
  <c r="BQ64" i="1"/>
  <c r="BP64" i="1"/>
  <c r="BO64" i="1"/>
  <c r="BN64" i="1"/>
  <c r="BM64" i="1"/>
  <c r="BL64" i="1"/>
  <c r="BK64" i="1"/>
  <c r="BJ64" i="1"/>
  <c r="BI64" i="1"/>
  <c r="BH64" i="1"/>
  <c r="BG64" i="1"/>
  <c r="BF64" i="1"/>
  <c r="BE64" i="1"/>
  <c r="CM63" i="1"/>
  <c r="CL63" i="1"/>
  <c r="CK63" i="1"/>
  <c r="CJ63" i="1"/>
  <c r="CI63" i="1"/>
  <c r="CH63" i="1"/>
  <c r="CG63" i="1"/>
  <c r="CF63" i="1"/>
  <c r="CE63" i="1"/>
  <c r="CD63" i="1"/>
  <c r="CC63" i="1"/>
  <c r="CB63" i="1"/>
  <c r="CA63" i="1"/>
  <c r="BZ63" i="1"/>
  <c r="BY63" i="1"/>
  <c r="BX63" i="1"/>
  <c r="BW63" i="1"/>
  <c r="BV63" i="1"/>
  <c r="BU63" i="1"/>
  <c r="BT63" i="1"/>
  <c r="BS63" i="1"/>
  <c r="BR63" i="1"/>
  <c r="BQ63" i="1"/>
  <c r="BP63" i="1"/>
  <c r="BO63" i="1"/>
  <c r="BN63" i="1"/>
  <c r="BM63" i="1"/>
  <c r="BL63" i="1"/>
  <c r="BK63" i="1"/>
  <c r="BJ63" i="1"/>
  <c r="BI63" i="1"/>
  <c r="BH63" i="1"/>
  <c r="BG63" i="1"/>
  <c r="BF63" i="1"/>
  <c r="BE63" i="1"/>
  <c r="CM62" i="1"/>
  <c r="CL62" i="1"/>
  <c r="CK62" i="1"/>
  <c r="CJ62" i="1"/>
  <c r="CI62" i="1"/>
  <c r="CH62" i="1"/>
  <c r="CG62" i="1"/>
  <c r="CF62" i="1"/>
  <c r="CE62" i="1"/>
  <c r="CD62" i="1"/>
  <c r="CC62" i="1"/>
  <c r="CB62" i="1"/>
  <c r="CA62" i="1"/>
  <c r="BZ62" i="1"/>
  <c r="BY62" i="1"/>
  <c r="BX62" i="1"/>
  <c r="BW62" i="1"/>
  <c r="BV62" i="1"/>
  <c r="BU62" i="1"/>
  <c r="BT62" i="1"/>
  <c r="BS62" i="1"/>
  <c r="BR62" i="1"/>
  <c r="BQ62" i="1"/>
  <c r="BP62" i="1"/>
  <c r="BO62" i="1"/>
  <c r="BN62" i="1"/>
  <c r="BM62" i="1"/>
  <c r="BL62" i="1"/>
  <c r="BK62" i="1"/>
  <c r="BJ62" i="1"/>
  <c r="BI62" i="1"/>
  <c r="BH62" i="1"/>
  <c r="BG62" i="1"/>
  <c r="BF62" i="1"/>
  <c r="BE62" i="1"/>
  <c r="CM61" i="1"/>
  <c r="CL61" i="1"/>
  <c r="CK61" i="1"/>
  <c r="CJ61" i="1"/>
  <c r="CI61" i="1"/>
  <c r="CH61" i="1"/>
  <c r="CG61" i="1"/>
  <c r="CF61" i="1"/>
  <c r="CE61" i="1"/>
  <c r="CD61" i="1"/>
  <c r="CC61" i="1"/>
  <c r="CB61" i="1"/>
  <c r="CA61" i="1"/>
  <c r="BZ61" i="1"/>
  <c r="BY61" i="1"/>
  <c r="BX61" i="1"/>
  <c r="BW61" i="1"/>
  <c r="BV61" i="1"/>
  <c r="BU61" i="1"/>
  <c r="BT61" i="1"/>
  <c r="BS61" i="1"/>
  <c r="BR61" i="1"/>
  <c r="BQ61" i="1"/>
  <c r="BP61" i="1"/>
  <c r="BO61" i="1"/>
  <c r="BN61" i="1"/>
  <c r="BM61" i="1"/>
  <c r="BL61" i="1"/>
  <c r="BK61" i="1"/>
  <c r="BJ61" i="1"/>
  <c r="BI61" i="1"/>
  <c r="BH61" i="1"/>
  <c r="BG61" i="1"/>
  <c r="BF61" i="1"/>
  <c r="BE61" i="1"/>
  <c r="CM60" i="1"/>
  <c r="CL60" i="1"/>
  <c r="CK60" i="1"/>
  <c r="CJ60" i="1"/>
  <c r="CI60" i="1"/>
  <c r="CH60" i="1"/>
  <c r="CG60" i="1"/>
  <c r="CF60" i="1"/>
  <c r="CE60" i="1"/>
  <c r="CD60" i="1"/>
  <c r="CC60" i="1"/>
  <c r="CB60" i="1"/>
  <c r="CA60" i="1"/>
  <c r="BZ60" i="1"/>
  <c r="BY60" i="1"/>
  <c r="BX60" i="1"/>
  <c r="BW60" i="1"/>
  <c r="BV60" i="1"/>
  <c r="BU60" i="1"/>
  <c r="BT60" i="1"/>
  <c r="BS60" i="1"/>
  <c r="BR60" i="1"/>
  <c r="BQ60" i="1"/>
  <c r="BP60" i="1"/>
  <c r="BO60" i="1"/>
  <c r="BN60" i="1"/>
  <c r="BM60" i="1"/>
  <c r="BL60" i="1"/>
  <c r="BK60" i="1"/>
  <c r="BJ60" i="1"/>
  <c r="BI60" i="1"/>
  <c r="BH60" i="1"/>
  <c r="BG60" i="1"/>
  <c r="BF60" i="1"/>
  <c r="BE60" i="1"/>
  <c r="CM59" i="1"/>
  <c r="CL59" i="1"/>
  <c r="CK59" i="1"/>
  <c r="CJ59" i="1"/>
  <c r="CI59" i="1"/>
  <c r="CH59" i="1"/>
  <c r="CG59" i="1"/>
  <c r="CF59" i="1"/>
  <c r="CE59" i="1"/>
  <c r="CD59" i="1"/>
  <c r="CC59" i="1"/>
  <c r="CB59" i="1"/>
  <c r="CA59" i="1"/>
  <c r="BZ59" i="1"/>
  <c r="BY59" i="1"/>
  <c r="BX59" i="1"/>
  <c r="BW59" i="1"/>
  <c r="BV59" i="1"/>
  <c r="BU59" i="1"/>
  <c r="BT59" i="1"/>
  <c r="BS59" i="1"/>
  <c r="BR59" i="1"/>
  <c r="BQ59" i="1"/>
  <c r="BP59" i="1"/>
  <c r="BO59" i="1"/>
  <c r="BN59" i="1"/>
  <c r="BM59" i="1"/>
  <c r="BL59" i="1"/>
  <c r="BK59" i="1"/>
  <c r="BJ59" i="1"/>
  <c r="BI59" i="1"/>
  <c r="BH59" i="1"/>
  <c r="BG59" i="1"/>
  <c r="BF59" i="1"/>
  <c r="BE59" i="1"/>
  <c r="CM58" i="1"/>
  <c r="CL58" i="1"/>
  <c r="CK58" i="1"/>
  <c r="CJ58" i="1"/>
  <c r="CI58" i="1"/>
  <c r="CH58" i="1"/>
  <c r="CG58" i="1"/>
  <c r="CF58" i="1"/>
  <c r="CE58" i="1"/>
  <c r="CD58" i="1"/>
  <c r="CC58" i="1"/>
  <c r="CB58" i="1"/>
  <c r="CA58" i="1"/>
  <c r="BZ58" i="1"/>
  <c r="BY58" i="1"/>
  <c r="BX58" i="1"/>
  <c r="BW58" i="1"/>
  <c r="BV58" i="1"/>
  <c r="BU58" i="1"/>
  <c r="BT58" i="1"/>
  <c r="BS58" i="1"/>
  <c r="BR58" i="1"/>
  <c r="BQ58" i="1"/>
  <c r="BP58" i="1"/>
  <c r="BO58" i="1"/>
  <c r="BN58" i="1"/>
  <c r="BM58" i="1"/>
  <c r="BL58" i="1"/>
  <c r="BK58" i="1"/>
  <c r="BJ58" i="1"/>
  <c r="BI58" i="1"/>
  <c r="BH58" i="1"/>
  <c r="BG58" i="1"/>
  <c r="BF58" i="1"/>
  <c r="BE58" i="1"/>
  <c r="CM57" i="1"/>
  <c r="CL57" i="1"/>
  <c r="CK57" i="1"/>
  <c r="CJ57" i="1"/>
  <c r="CI57" i="1"/>
  <c r="CH57" i="1"/>
  <c r="CG57" i="1"/>
  <c r="CF57" i="1"/>
  <c r="CE57" i="1"/>
  <c r="CD57" i="1"/>
  <c r="CC57" i="1"/>
  <c r="CB57" i="1"/>
  <c r="CA57" i="1"/>
  <c r="BZ57" i="1"/>
  <c r="BY57" i="1"/>
  <c r="BX57" i="1"/>
  <c r="BW57" i="1"/>
  <c r="BV57" i="1"/>
  <c r="BU57" i="1"/>
  <c r="BT57" i="1"/>
  <c r="BS57" i="1"/>
  <c r="BR57" i="1"/>
  <c r="BQ57" i="1"/>
  <c r="BP57" i="1"/>
  <c r="BO57" i="1"/>
  <c r="BN57" i="1"/>
  <c r="BM57" i="1"/>
  <c r="BL57" i="1"/>
  <c r="BK57" i="1"/>
  <c r="BJ57" i="1"/>
  <c r="BI57" i="1"/>
  <c r="BH57" i="1"/>
  <c r="BG57" i="1"/>
  <c r="BF57" i="1"/>
  <c r="BE57" i="1"/>
  <c r="CM56" i="1"/>
  <c r="CL56" i="1"/>
  <c r="CK56" i="1"/>
  <c r="CJ56" i="1"/>
  <c r="CI56" i="1"/>
  <c r="CH56" i="1"/>
  <c r="CG56" i="1"/>
  <c r="CF56" i="1"/>
  <c r="CE56" i="1"/>
  <c r="CD56" i="1"/>
  <c r="CC56" i="1"/>
  <c r="CB56" i="1"/>
  <c r="CA56" i="1"/>
  <c r="BZ56" i="1"/>
  <c r="BY56" i="1"/>
  <c r="BX56" i="1"/>
  <c r="BW56" i="1"/>
  <c r="BV56" i="1"/>
  <c r="BU56" i="1"/>
  <c r="BT56" i="1"/>
  <c r="BS56" i="1"/>
  <c r="BR56" i="1"/>
  <c r="BQ56" i="1"/>
  <c r="BP56" i="1"/>
  <c r="BO56" i="1"/>
  <c r="BN56" i="1"/>
  <c r="BM56" i="1"/>
  <c r="BL56" i="1"/>
  <c r="BK56" i="1"/>
  <c r="BJ56" i="1"/>
  <c r="BI56" i="1"/>
  <c r="BH56" i="1"/>
  <c r="BG56" i="1"/>
  <c r="BF56" i="1"/>
  <c r="BE56" i="1"/>
  <c r="CM55" i="1"/>
  <c r="CL55" i="1"/>
  <c r="CK55" i="1"/>
  <c r="CJ55" i="1"/>
  <c r="CI55" i="1"/>
  <c r="CH55" i="1"/>
  <c r="CG55" i="1"/>
  <c r="CF55" i="1"/>
  <c r="CE55" i="1"/>
  <c r="CD55" i="1"/>
  <c r="CC55" i="1"/>
  <c r="CB55" i="1"/>
  <c r="CA55" i="1"/>
  <c r="BZ55" i="1"/>
  <c r="BY55" i="1"/>
  <c r="BX55" i="1"/>
  <c r="BW55" i="1"/>
  <c r="BV55" i="1"/>
  <c r="BU55" i="1"/>
  <c r="BT55" i="1"/>
  <c r="BS55" i="1"/>
  <c r="BR55" i="1"/>
  <c r="BQ55" i="1"/>
  <c r="BP55" i="1"/>
  <c r="BO55" i="1"/>
  <c r="BN55" i="1"/>
  <c r="BM55" i="1"/>
  <c r="BL55" i="1"/>
  <c r="BK55" i="1"/>
  <c r="BJ55" i="1"/>
  <c r="BI55" i="1"/>
  <c r="BH55" i="1"/>
  <c r="BG55" i="1"/>
  <c r="BF55" i="1"/>
  <c r="BE55" i="1"/>
  <c r="CM54" i="1"/>
  <c r="CL54" i="1"/>
  <c r="CK54" i="1"/>
  <c r="CJ54" i="1"/>
  <c r="CI54" i="1"/>
  <c r="CH54" i="1"/>
  <c r="CG54" i="1"/>
  <c r="CF54" i="1"/>
  <c r="CE54" i="1"/>
  <c r="CD54" i="1"/>
  <c r="CC54" i="1"/>
  <c r="CB54" i="1"/>
  <c r="CA54" i="1"/>
  <c r="BZ54" i="1"/>
  <c r="BY54" i="1"/>
  <c r="BX54" i="1"/>
  <c r="BW54" i="1"/>
  <c r="BV54" i="1"/>
  <c r="BU54" i="1"/>
  <c r="BT54" i="1"/>
  <c r="BS54" i="1"/>
  <c r="BR54" i="1"/>
  <c r="BQ54" i="1"/>
  <c r="BP54" i="1"/>
  <c r="BO54" i="1"/>
  <c r="BN54" i="1"/>
  <c r="BM54" i="1"/>
  <c r="BL54" i="1"/>
  <c r="BK54" i="1"/>
  <c r="BJ54" i="1"/>
  <c r="BI54" i="1"/>
  <c r="BH54" i="1"/>
  <c r="BG54" i="1"/>
  <c r="BF54" i="1"/>
  <c r="BE54"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CM52" i="1"/>
  <c r="CL52" i="1"/>
  <c r="CK52" i="1"/>
  <c r="CJ52" i="1"/>
  <c r="CI52" i="1"/>
  <c r="CH52" i="1"/>
  <c r="CG52" i="1"/>
  <c r="CF52" i="1"/>
  <c r="CE52" i="1"/>
  <c r="CD52" i="1"/>
  <c r="CC52" i="1"/>
  <c r="CB52" i="1"/>
  <c r="CA52" i="1"/>
  <c r="BZ52" i="1"/>
  <c r="BY52" i="1"/>
  <c r="BX52" i="1"/>
  <c r="BW52" i="1"/>
  <c r="BV52" i="1"/>
  <c r="BU52" i="1"/>
  <c r="BT52" i="1"/>
  <c r="BS52" i="1"/>
  <c r="BR52" i="1"/>
  <c r="BQ52" i="1"/>
  <c r="BP52" i="1"/>
  <c r="BO52" i="1"/>
  <c r="BN52" i="1"/>
  <c r="BM52" i="1"/>
  <c r="BL52" i="1"/>
  <c r="BK52" i="1"/>
  <c r="BJ52" i="1"/>
  <c r="BI52" i="1"/>
  <c r="BH52" i="1"/>
  <c r="BG52" i="1"/>
  <c r="BF52" i="1"/>
  <c r="BE52" i="1"/>
  <c r="CM51" i="1"/>
  <c r="CL51" i="1"/>
  <c r="CK51" i="1"/>
  <c r="CJ51" i="1"/>
  <c r="CI51" i="1"/>
  <c r="CH51" i="1"/>
  <c r="CG51" i="1"/>
  <c r="CF51" i="1"/>
  <c r="CE51" i="1"/>
  <c r="CD51" i="1"/>
  <c r="CC51" i="1"/>
  <c r="CB51" i="1"/>
  <c r="CA51" i="1"/>
  <c r="BZ51" i="1"/>
  <c r="BY51" i="1"/>
  <c r="BX51" i="1"/>
  <c r="BW51" i="1"/>
  <c r="BV51" i="1"/>
  <c r="BU51" i="1"/>
  <c r="BT51" i="1"/>
  <c r="BS51" i="1"/>
  <c r="BR51" i="1"/>
  <c r="BQ51" i="1"/>
  <c r="BP51" i="1"/>
  <c r="BO51" i="1"/>
  <c r="BN51" i="1"/>
  <c r="BM51" i="1"/>
  <c r="BL51" i="1"/>
  <c r="BK51" i="1"/>
  <c r="BJ51" i="1"/>
  <c r="BI51" i="1"/>
  <c r="BH51" i="1"/>
  <c r="BG51" i="1"/>
  <c r="BF51" i="1"/>
  <c r="BE51" i="1"/>
  <c r="CM50" i="1"/>
  <c r="CL50" i="1"/>
  <c r="CK50" i="1"/>
  <c r="CJ50" i="1"/>
  <c r="CI50" i="1"/>
  <c r="CH50" i="1"/>
  <c r="CG50" i="1"/>
  <c r="CF50" i="1"/>
  <c r="CE50" i="1"/>
  <c r="CD50" i="1"/>
  <c r="CC50" i="1"/>
  <c r="CB50" i="1"/>
  <c r="CA50" i="1"/>
  <c r="BZ50" i="1"/>
  <c r="BY50" i="1"/>
  <c r="BX50" i="1"/>
  <c r="BW50" i="1"/>
  <c r="BV50" i="1"/>
  <c r="BU50" i="1"/>
  <c r="BT50" i="1"/>
  <c r="BS50" i="1"/>
  <c r="BR50" i="1"/>
  <c r="BQ50" i="1"/>
  <c r="BP50" i="1"/>
  <c r="BO50" i="1"/>
  <c r="BN50" i="1"/>
  <c r="BM50" i="1"/>
  <c r="BL50" i="1"/>
  <c r="BK50" i="1"/>
  <c r="BJ50" i="1"/>
  <c r="BI50" i="1"/>
  <c r="BH50" i="1"/>
  <c r="BG50" i="1"/>
  <c r="BF50" i="1"/>
  <c r="BE50" i="1"/>
  <c r="CM49" i="1"/>
  <c r="CL49" i="1"/>
  <c r="CK49" i="1"/>
  <c r="CJ49" i="1"/>
  <c r="CI49" i="1"/>
  <c r="CH49" i="1"/>
  <c r="CG49" i="1"/>
  <c r="CF49" i="1"/>
  <c r="CE49" i="1"/>
  <c r="CD49" i="1"/>
  <c r="CC49" i="1"/>
  <c r="CB49" i="1"/>
  <c r="CA49" i="1"/>
  <c r="BZ49" i="1"/>
  <c r="BY49" i="1"/>
  <c r="BX49" i="1"/>
  <c r="BW49" i="1"/>
  <c r="BV49" i="1"/>
  <c r="BU49" i="1"/>
  <c r="BT49" i="1"/>
  <c r="BS49" i="1"/>
  <c r="BR49" i="1"/>
  <c r="BQ49" i="1"/>
  <c r="BP49" i="1"/>
  <c r="BO49" i="1"/>
  <c r="BN49" i="1"/>
  <c r="BM49" i="1"/>
  <c r="BL49" i="1"/>
  <c r="BK49" i="1"/>
  <c r="BJ49" i="1"/>
  <c r="BI49" i="1"/>
  <c r="BH49" i="1"/>
  <c r="BG49" i="1"/>
  <c r="BF49" i="1"/>
  <c r="BE49" i="1"/>
  <c r="CM48" i="1"/>
  <c r="CL48" i="1"/>
  <c r="CK48" i="1"/>
  <c r="CJ48" i="1"/>
  <c r="CI48" i="1"/>
  <c r="CH48" i="1"/>
  <c r="CG48" i="1"/>
  <c r="CF48" i="1"/>
  <c r="CE48" i="1"/>
  <c r="CD48" i="1"/>
  <c r="CC48" i="1"/>
  <c r="CB48" i="1"/>
  <c r="CA48" i="1"/>
  <c r="BZ48" i="1"/>
  <c r="BY48" i="1"/>
  <c r="BX48" i="1"/>
  <c r="BW48" i="1"/>
  <c r="BV48" i="1"/>
  <c r="BU48" i="1"/>
  <c r="BT48" i="1"/>
  <c r="BS48" i="1"/>
  <c r="BR48" i="1"/>
  <c r="BQ48" i="1"/>
  <c r="BP48" i="1"/>
  <c r="BO48" i="1"/>
  <c r="BN48" i="1"/>
  <c r="BM48" i="1"/>
  <c r="BL48" i="1"/>
  <c r="BK48" i="1"/>
  <c r="BJ48" i="1"/>
  <c r="BI48" i="1"/>
  <c r="BH48" i="1"/>
  <c r="BG48" i="1"/>
  <c r="BF48" i="1"/>
  <c r="BE48" i="1"/>
  <c r="CM47" i="1"/>
  <c r="CL47" i="1"/>
  <c r="CK47" i="1"/>
  <c r="CJ47" i="1"/>
  <c r="CI47" i="1"/>
  <c r="CH47" i="1"/>
  <c r="CG47" i="1"/>
  <c r="CF47" i="1"/>
  <c r="CE47" i="1"/>
  <c r="CD47" i="1"/>
  <c r="CC47" i="1"/>
  <c r="CB47" i="1"/>
  <c r="CA47" i="1"/>
  <c r="BZ47" i="1"/>
  <c r="BY47" i="1"/>
  <c r="BX47" i="1"/>
  <c r="BW47" i="1"/>
  <c r="BV47" i="1"/>
  <c r="BU47" i="1"/>
  <c r="BT47" i="1"/>
  <c r="BS47" i="1"/>
  <c r="BR47" i="1"/>
  <c r="BQ47" i="1"/>
  <c r="BP47" i="1"/>
  <c r="BO47" i="1"/>
  <c r="BN47" i="1"/>
  <c r="BM47" i="1"/>
  <c r="BL47" i="1"/>
  <c r="BK47" i="1"/>
  <c r="BJ47" i="1"/>
  <c r="BI47" i="1"/>
  <c r="BH47" i="1"/>
  <c r="BG47" i="1"/>
  <c r="BF47" i="1"/>
  <c r="BE47" i="1"/>
  <c r="CM46" i="1"/>
  <c r="CL46" i="1"/>
  <c r="CK46" i="1"/>
  <c r="CJ46" i="1"/>
  <c r="CI46" i="1"/>
  <c r="CH46" i="1"/>
  <c r="CG46" i="1"/>
  <c r="CF46" i="1"/>
  <c r="CE46" i="1"/>
  <c r="CD46" i="1"/>
  <c r="CC46" i="1"/>
  <c r="CB46" i="1"/>
  <c r="CA46" i="1"/>
  <c r="BZ46" i="1"/>
  <c r="BY46" i="1"/>
  <c r="BX46" i="1"/>
  <c r="BW46" i="1"/>
  <c r="BV46" i="1"/>
  <c r="BU46" i="1"/>
  <c r="BT46" i="1"/>
  <c r="BS46" i="1"/>
  <c r="BR46" i="1"/>
  <c r="BQ46" i="1"/>
  <c r="BP46" i="1"/>
  <c r="BO46" i="1"/>
  <c r="BN46" i="1"/>
  <c r="BM46" i="1"/>
  <c r="BL46" i="1"/>
  <c r="BK46" i="1"/>
  <c r="BJ46" i="1"/>
  <c r="BI46" i="1"/>
  <c r="BH46" i="1"/>
  <c r="BG46" i="1"/>
  <c r="BF46" i="1"/>
  <c r="BE46" i="1"/>
  <c r="CM45" i="1"/>
  <c r="CL45" i="1"/>
  <c r="CK45" i="1"/>
  <c r="CJ45" i="1"/>
  <c r="CI45" i="1"/>
  <c r="CH45" i="1"/>
  <c r="CG45" i="1"/>
  <c r="CF45" i="1"/>
  <c r="CE45" i="1"/>
  <c r="CD45" i="1"/>
  <c r="CC45" i="1"/>
  <c r="CB45" i="1"/>
  <c r="CA45" i="1"/>
  <c r="BZ45" i="1"/>
  <c r="BY45" i="1"/>
  <c r="BX45" i="1"/>
  <c r="BW45" i="1"/>
  <c r="BV45" i="1"/>
  <c r="BU45" i="1"/>
  <c r="BT45" i="1"/>
  <c r="BS45" i="1"/>
  <c r="BR45" i="1"/>
  <c r="BQ45" i="1"/>
  <c r="BP45" i="1"/>
  <c r="BO45" i="1"/>
  <c r="BN45" i="1"/>
  <c r="BM45" i="1"/>
  <c r="BL45" i="1"/>
  <c r="BK45" i="1"/>
  <c r="BJ45" i="1"/>
  <c r="BI45" i="1"/>
  <c r="BH45" i="1"/>
  <c r="BG45" i="1"/>
  <c r="BF45" i="1"/>
  <c r="BE45" i="1"/>
  <c r="CM44" i="1"/>
  <c r="CL44" i="1"/>
  <c r="CK44" i="1"/>
  <c r="CJ44" i="1"/>
  <c r="CI44" i="1"/>
  <c r="CH44" i="1"/>
  <c r="CG44" i="1"/>
  <c r="CF44" i="1"/>
  <c r="CE44" i="1"/>
  <c r="CD44" i="1"/>
  <c r="CC44" i="1"/>
  <c r="CB44" i="1"/>
  <c r="CA44" i="1"/>
  <c r="BZ44" i="1"/>
  <c r="BY44" i="1"/>
  <c r="BX44" i="1"/>
  <c r="BW44" i="1"/>
  <c r="BV44" i="1"/>
  <c r="BU44" i="1"/>
  <c r="BT44" i="1"/>
  <c r="BS44" i="1"/>
  <c r="BR44" i="1"/>
  <c r="BQ44" i="1"/>
  <c r="BP44" i="1"/>
  <c r="BO44" i="1"/>
  <c r="BN44" i="1"/>
  <c r="BM44" i="1"/>
  <c r="BL44" i="1"/>
  <c r="BK44" i="1"/>
  <c r="BJ44" i="1"/>
  <c r="BI44" i="1"/>
  <c r="BH44" i="1"/>
  <c r="BG44" i="1"/>
  <c r="BF44" i="1"/>
  <c r="BE44" i="1"/>
  <c r="CM43" i="1"/>
  <c r="CL43" i="1"/>
  <c r="CK43" i="1"/>
  <c r="CJ43" i="1"/>
  <c r="CI43" i="1"/>
  <c r="CH43" i="1"/>
  <c r="CG43" i="1"/>
  <c r="CF43" i="1"/>
  <c r="CE43" i="1"/>
  <c r="CD43" i="1"/>
  <c r="CC43" i="1"/>
  <c r="CB43" i="1"/>
  <c r="CA43" i="1"/>
  <c r="BZ43" i="1"/>
  <c r="BY43" i="1"/>
  <c r="BX43" i="1"/>
  <c r="BW43" i="1"/>
  <c r="BV43" i="1"/>
  <c r="BU43" i="1"/>
  <c r="BT43" i="1"/>
  <c r="BS43" i="1"/>
  <c r="BR43" i="1"/>
  <c r="BQ43" i="1"/>
  <c r="BP43" i="1"/>
  <c r="BO43" i="1"/>
  <c r="BN43" i="1"/>
  <c r="BM43" i="1"/>
  <c r="BL43" i="1"/>
  <c r="BK43" i="1"/>
  <c r="BJ43" i="1"/>
  <c r="BI43" i="1"/>
  <c r="BH43" i="1"/>
  <c r="BG43" i="1"/>
  <c r="BF43" i="1"/>
  <c r="BE43" i="1"/>
  <c r="CM42" i="1"/>
  <c r="CL42" i="1"/>
  <c r="CK42" i="1"/>
  <c r="CJ42" i="1"/>
  <c r="CI42" i="1"/>
  <c r="CH42" i="1"/>
  <c r="CG42" i="1"/>
  <c r="CF42" i="1"/>
  <c r="CE42" i="1"/>
  <c r="CD42" i="1"/>
  <c r="CC42" i="1"/>
  <c r="CB42" i="1"/>
  <c r="CA42" i="1"/>
  <c r="BZ42" i="1"/>
  <c r="BY42" i="1"/>
  <c r="BX42" i="1"/>
  <c r="BW42" i="1"/>
  <c r="BV42" i="1"/>
  <c r="BU42" i="1"/>
  <c r="BT42" i="1"/>
  <c r="BS42" i="1"/>
  <c r="BR42" i="1"/>
  <c r="BQ42" i="1"/>
  <c r="BP42" i="1"/>
  <c r="BO42" i="1"/>
  <c r="BN42" i="1"/>
  <c r="BM42" i="1"/>
  <c r="BL42" i="1"/>
  <c r="BK42" i="1"/>
  <c r="BJ42" i="1"/>
  <c r="BI42" i="1"/>
  <c r="BH42" i="1"/>
  <c r="BG42" i="1"/>
  <c r="BF42" i="1"/>
  <c r="BE42" i="1"/>
  <c r="CM41" i="1"/>
  <c r="CL41" i="1"/>
  <c r="CK41" i="1"/>
  <c r="CJ41" i="1"/>
  <c r="CI41" i="1"/>
  <c r="CH41" i="1"/>
  <c r="CG41" i="1"/>
  <c r="CF41" i="1"/>
  <c r="CE41" i="1"/>
  <c r="CD41" i="1"/>
  <c r="CC41" i="1"/>
  <c r="CB41" i="1"/>
  <c r="CA41" i="1"/>
  <c r="BZ41" i="1"/>
  <c r="BY41" i="1"/>
  <c r="BX41" i="1"/>
  <c r="BW41" i="1"/>
  <c r="BV41" i="1"/>
  <c r="BU41" i="1"/>
  <c r="BT41" i="1"/>
  <c r="BS41" i="1"/>
  <c r="BR41" i="1"/>
  <c r="BQ41" i="1"/>
  <c r="BP41" i="1"/>
  <c r="BO41" i="1"/>
  <c r="BN41" i="1"/>
  <c r="BM41" i="1"/>
  <c r="BL41" i="1"/>
  <c r="BK41" i="1"/>
  <c r="BJ41" i="1"/>
  <c r="BI41" i="1"/>
  <c r="BH41" i="1"/>
  <c r="BG41" i="1"/>
  <c r="BF41" i="1"/>
  <c r="BE41" i="1"/>
  <c r="CM40" i="1"/>
  <c r="CL40" i="1"/>
  <c r="CK40" i="1"/>
  <c r="CJ40" i="1"/>
  <c r="CI40" i="1"/>
  <c r="CH40" i="1"/>
  <c r="CG40" i="1"/>
  <c r="CF40" i="1"/>
  <c r="CE40" i="1"/>
  <c r="CD40" i="1"/>
  <c r="CC40" i="1"/>
  <c r="CB40" i="1"/>
  <c r="CA40" i="1"/>
  <c r="BZ40" i="1"/>
  <c r="BY40" i="1"/>
  <c r="BX40" i="1"/>
  <c r="BW40" i="1"/>
  <c r="BV40" i="1"/>
  <c r="BU40" i="1"/>
  <c r="BT40" i="1"/>
  <c r="BS40" i="1"/>
  <c r="BR40" i="1"/>
  <c r="BQ40" i="1"/>
  <c r="BP40" i="1"/>
  <c r="BO40" i="1"/>
  <c r="BN40" i="1"/>
  <c r="BM40" i="1"/>
  <c r="BL40" i="1"/>
  <c r="BK40" i="1"/>
  <c r="BJ40" i="1"/>
  <c r="BI40" i="1"/>
  <c r="BH40" i="1"/>
  <c r="BG40" i="1"/>
  <c r="BF40" i="1"/>
  <c r="BE40" i="1"/>
  <c r="CM39" i="1"/>
  <c r="CL39" i="1"/>
  <c r="CK39" i="1"/>
  <c r="CJ39" i="1"/>
  <c r="CI39" i="1"/>
  <c r="CH39" i="1"/>
  <c r="CG39" i="1"/>
  <c r="CF39" i="1"/>
  <c r="CE39" i="1"/>
  <c r="CD39" i="1"/>
  <c r="CC39" i="1"/>
  <c r="CB39" i="1"/>
  <c r="CA39" i="1"/>
  <c r="BZ39" i="1"/>
  <c r="BY39" i="1"/>
  <c r="BX39" i="1"/>
  <c r="BW39" i="1"/>
  <c r="BV39" i="1"/>
  <c r="BU39" i="1"/>
  <c r="BT39" i="1"/>
  <c r="BS39" i="1"/>
  <c r="BR39" i="1"/>
  <c r="BQ39" i="1"/>
  <c r="BP39" i="1"/>
  <c r="BO39" i="1"/>
  <c r="BN39" i="1"/>
  <c r="BM39" i="1"/>
  <c r="BL39" i="1"/>
  <c r="BK39" i="1"/>
  <c r="BJ39" i="1"/>
  <c r="BI39" i="1"/>
  <c r="BH39" i="1"/>
  <c r="BG39" i="1"/>
  <c r="BF39" i="1"/>
  <c r="BE39" i="1"/>
  <c r="CM38" i="1"/>
  <c r="CL38" i="1"/>
  <c r="CK38" i="1"/>
  <c r="CJ38" i="1"/>
  <c r="CI38" i="1"/>
  <c r="CH38" i="1"/>
  <c r="CG38" i="1"/>
  <c r="CF38" i="1"/>
  <c r="CE38" i="1"/>
  <c r="CD38" i="1"/>
  <c r="CC38" i="1"/>
  <c r="CB38" i="1"/>
  <c r="CA38" i="1"/>
  <c r="BZ38" i="1"/>
  <c r="BY38" i="1"/>
  <c r="BX38" i="1"/>
  <c r="BW38" i="1"/>
  <c r="BV38" i="1"/>
  <c r="BU38" i="1"/>
  <c r="BT38" i="1"/>
  <c r="BS38" i="1"/>
  <c r="BR38" i="1"/>
  <c r="BQ38" i="1"/>
  <c r="BP38" i="1"/>
  <c r="BO38" i="1"/>
  <c r="BN38" i="1"/>
  <c r="BM38" i="1"/>
  <c r="BL38" i="1"/>
  <c r="BK38" i="1"/>
  <c r="BJ38" i="1"/>
  <c r="BI38" i="1"/>
  <c r="BH38" i="1"/>
  <c r="BG38" i="1"/>
  <c r="BF38" i="1"/>
  <c r="BE38" i="1"/>
  <c r="CM37" i="1"/>
  <c r="CL37" i="1"/>
  <c r="CK37" i="1"/>
  <c r="CJ37" i="1"/>
  <c r="CI37" i="1"/>
  <c r="CH37" i="1"/>
  <c r="CG37" i="1"/>
  <c r="CF37" i="1"/>
  <c r="CE37" i="1"/>
  <c r="CD37" i="1"/>
  <c r="CC37" i="1"/>
  <c r="CB37" i="1"/>
  <c r="CA37" i="1"/>
  <c r="BZ37" i="1"/>
  <c r="BY37" i="1"/>
  <c r="BX37" i="1"/>
  <c r="BW37" i="1"/>
  <c r="BV37" i="1"/>
  <c r="BU37" i="1"/>
  <c r="BT37" i="1"/>
  <c r="BS37" i="1"/>
  <c r="BR37" i="1"/>
  <c r="BQ37" i="1"/>
  <c r="BP37" i="1"/>
  <c r="BO37" i="1"/>
  <c r="BN37" i="1"/>
  <c r="BM37" i="1"/>
  <c r="BL37" i="1"/>
  <c r="BK37" i="1"/>
  <c r="BJ37" i="1"/>
  <c r="BI37" i="1"/>
  <c r="BH37" i="1"/>
  <c r="BG37" i="1"/>
  <c r="BF37" i="1"/>
  <c r="BE37" i="1"/>
  <c r="CM36" i="1"/>
  <c r="CL36" i="1"/>
  <c r="CK36" i="1"/>
  <c r="CJ36" i="1"/>
  <c r="CI36" i="1"/>
  <c r="CH36" i="1"/>
  <c r="CG36" i="1"/>
  <c r="CF36" i="1"/>
  <c r="CE36" i="1"/>
  <c r="CD36" i="1"/>
  <c r="CC36" i="1"/>
  <c r="CB36" i="1"/>
  <c r="CA36" i="1"/>
  <c r="BZ36" i="1"/>
  <c r="BY36" i="1"/>
  <c r="BX36" i="1"/>
  <c r="BW36" i="1"/>
  <c r="BV36" i="1"/>
  <c r="BU36" i="1"/>
  <c r="BT36" i="1"/>
  <c r="BS36" i="1"/>
  <c r="BR36" i="1"/>
  <c r="BQ36" i="1"/>
  <c r="BP36" i="1"/>
  <c r="BO36" i="1"/>
  <c r="BN36" i="1"/>
  <c r="BM36" i="1"/>
  <c r="BL36" i="1"/>
  <c r="BK36" i="1"/>
  <c r="BJ36" i="1"/>
  <c r="BI36" i="1"/>
  <c r="BH36" i="1"/>
  <c r="BG36" i="1"/>
  <c r="BF36" i="1"/>
  <c r="BE36" i="1"/>
  <c r="CM35" i="1"/>
  <c r="CL35" i="1"/>
  <c r="CK35" i="1"/>
  <c r="CJ35" i="1"/>
  <c r="CI35" i="1"/>
  <c r="CH35" i="1"/>
  <c r="CG35" i="1"/>
  <c r="CF35" i="1"/>
  <c r="CE35" i="1"/>
  <c r="CD35" i="1"/>
  <c r="CC35" i="1"/>
  <c r="CB35" i="1"/>
  <c r="CA35" i="1"/>
  <c r="BZ35" i="1"/>
  <c r="BY35" i="1"/>
  <c r="BX35" i="1"/>
  <c r="BW35" i="1"/>
  <c r="BV35" i="1"/>
  <c r="BU35" i="1"/>
  <c r="BT35" i="1"/>
  <c r="BS35" i="1"/>
  <c r="BR35" i="1"/>
  <c r="BQ35" i="1"/>
  <c r="BP35" i="1"/>
  <c r="BO35" i="1"/>
  <c r="BN35" i="1"/>
  <c r="BM35" i="1"/>
  <c r="BL35" i="1"/>
  <c r="BK35" i="1"/>
  <c r="BJ35" i="1"/>
  <c r="BI35" i="1"/>
  <c r="BH35" i="1"/>
  <c r="BG35" i="1"/>
  <c r="BF35" i="1"/>
  <c r="BE35" i="1"/>
  <c r="CM34" i="1"/>
  <c r="CL34" i="1"/>
  <c r="CK34" i="1"/>
  <c r="CJ34" i="1"/>
  <c r="CI34" i="1"/>
  <c r="CH34" i="1"/>
  <c r="CG34" i="1"/>
  <c r="CF34" i="1"/>
  <c r="CE34" i="1"/>
  <c r="CD34" i="1"/>
  <c r="CC34" i="1"/>
  <c r="CB34" i="1"/>
  <c r="CA34" i="1"/>
  <c r="BZ34" i="1"/>
  <c r="BY34" i="1"/>
  <c r="BX34" i="1"/>
  <c r="BW34" i="1"/>
  <c r="BV34" i="1"/>
  <c r="BU34" i="1"/>
  <c r="BT34" i="1"/>
  <c r="BS34" i="1"/>
  <c r="BR34" i="1"/>
  <c r="BQ34" i="1"/>
  <c r="BP34" i="1"/>
  <c r="BO34" i="1"/>
  <c r="BN34" i="1"/>
  <c r="BM34" i="1"/>
  <c r="BL34" i="1"/>
  <c r="BK34" i="1"/>
  <c r="BJ34" i="1"/>
  <c r="BI34" i="1"/>
  <c r="BH34" i="1"/>
  <c r="BG34" i="1"/>
  <c r="BF34" i="1"/>
  <c r="BE34" i="1"/>
  <c r="CM33" i="1"/>
  <c r="CL33" i="1"/>
  <c r="CK33" i="1"/>
  <c r="CJ33" i="1"/>
  <c r="CI33" i="1"/>
  <c r="CH33" i="1"/>
  <c r="CG33" i="1"/>
  <c r="CF33" i="1"/>
  <c r="CE33" i="1"/>
  <c r="CD33" i="1"/>
  <c r="CC33" i="1"/>
  <c r="CB33" i="1"/>
  <c r="CA33" i="1"/>
  <c r="BZ33" i="1"/>
  <c r="BY33" i="1"/>
  <c r="BX33" i="1"/>
  <c r="BW33" i="1"/>
  <c r="BV33" i="1"/>
  <c r="BU33" i="1"/>
  <c r="BT33" i="1"/>
  <c r="BS33" i="1"/>
  <c r="BR33" i="1"/>
  <c r="BQ33" i="1"/>
  <c r="BP33" i="1"/>
  <c r="BO33" i="1"/>
  <c r="BN33" i="1"/>
  <c r="BM33" i="1"/>
  <c r="BL33" i="1"/>
  <c r="BK33" i="1"/>
  <c r="BJ33" i="1"/>
  <c r="BI33" i="1"/>
  <c r="BH33" i="1"/>
  <c r="BG33" i="1"/>
  <c r="BF33" i="1"/>
  <c r="BE33" i="1"/>
  <c r="CM32" i="1"/>
  <c r="CL32" i="1"/>
  <c r="CK32" i="1"/>
  <c r="CJ32" i="1"/>
  <c r="CI32" i="1"/>
  <c r="CH32" i="1"/>
  <c r="CG32" i="1"/>
  <c r="CF32" i="1"/>
  <c r="CE32" i="1"/>
  <c r="CD32" i="1"/>
  <c r="CC32" i="1"/>
  <c r="CB32" i="1"/>
  <c r="CA32" i="1"/>
  <c r="BZ32" i="1"/>
  <c r="BY32" i="1"/>
  <c r="BX32" i="1"/>
  <c r="BW32" i="1"/>
  <c r="BV32" i="1"/>
  <c r="BU32" i="1"/>
  <c r="BT32" i="1"/>
  <c r="BS32" i="1"/>
  <c r="BR32" i="1"/>
  <c r="BQ32" i="1"/>
  <c r="BP32" i="1"/>
  <c r="BO32" i="1"/>
  <c r="BN32" i="1"/>
  <c r="BM32" i="1"/>
  <c r="BL32" i="1"/>
  <c r="BK32" i="1"/>
  <c r="BJ32" i="1"/>
  <c r="BI32" i="1"/>
  <c r="BH32" i="1"/>
  <c r="BG32" i="1"/>
  <c r="BF32" i="1"/>
  <c r="BE32" i="1"/>
  <c r="CM31" i="1"/>
  <c r="CL31" i="1"/>
  <c r="CK31" i="1"/>
  <c r="CJ31" i="1"/>
  <c r="CI31" i="1"/>
  <c r="CH31" i="1"/>
  <c r="CG31" i="1"/>
  <c r="CF31" i="1"/>
  <c r="CE31" i="1"/>
  <c r="CD31" i="1"/>
  <c r="CC31" i="1"/>
  <c r="CB31" i="1"/>
  <c r="CA31" i="1"/>
  <c r="BZ31" i="1"/>
  <c r="BY31" i="1"/>
  <c r="BX31" i="1"/>
  <c r="BW31" i="1"/>
  <c r="BV31" i="1"/>
  <c r="BU31" i="1"/>
  <c r="BT31" i="1"/>
  <c r="BS31" i="1"/>
  <c r="BR31" i="1"/>
  <c r="BQ31" i="1"/>
  <c r="BP31" i="1"/>
  <c r="BO31" i="1"/>
  <c r="BN31" i="1"/>
  <c r="BM31" i="1"/>
  <c r="BL31" i="1"/>
  <c r="BK31" i="1"/>
  <c r="BJ31" i="1"/>
  <c r="BI31" i="1"/>
  <c r="BH31" i="1"/>
  <c r="BG31" i="1"/>
  <c r="BF31" i="1"/>
  <c r="BE31" i="1"/>
  <c r="CM30" i="1"/>
  <c r="CL30" i="1"/>
  <c r="CK30" i="1"/>
  <c r="CJ30" i="1"/>
  <c r="CI30" i="1"/>
  <c r="CH30" i="1"/>
  <c r="CG30" i="1"/>
  <c r="CF30" i="1"/>
  <c r="CE30" i="1"/>
  <c r="CD30" i="1"/>
  <c r="CC30" i="1"/>
  <c r="CB30" i="1"/>
  <c r="CA30" i="1"/>
  <c r="BZ30" i="1"/>
  <c r="BY30" i="1"/>
  <c r="BX30" i="1"/>
  <c r="BW30" i="1"/>
  <c r="BV30" i="1"/>
  <c r="BU30" i="1"/>
  <c r="BT30" i="1"/>
  <c r="BS30" i="1"/>
  <c r="BR30" i="1"/>
  <c r="BQ30" i="1"/>
  <c r="BP30" i="1"/>
  <c r="BO30" i="1"/>
  <c r="BN30" i="1"/>
  <c r="BM30" i="1"/>
  <c r="BL30" i="1"/>
  <c r="BK30" i="1"/>
  <c r="BJ30" i="1"/>
  <c r="BI30" i="1"/>
  <c r="BH30" i="1"/>
  <c r="BG30" i="1"/>
  <c r="BF30" i="1"/>
  <c r="BE30"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CM28" i="1"/>
  <c r="CL28" i="1"/>
  <c r="CK28" i="1"/>
  <c r="CJ28" i="1"/>
  <c r="CI28" i="1"/>
  <c r="CH28" i="1"/>
  <c r="CG28" i="1"/>
  <c r="CF28" i="1"/>
  <c r="CE28" i="1"/>
  <c r="CD28" i="1"/>
  <c r="CC28" i="1"/>
  <c r="CB28" i="1"/>
  <c r="CA28" i="1"/>
  <c r="BZ28" i="1"/>
  <c r="BY28" i="1"/>
  <c r="BX28" i="1"/>
  <c r="BW28" i="1"/>
  <c r="BV28" i="1"/>
  <c r="BU28" i="1"/>
  <c r="BT28" i="1"/>
  <c r="BS28" i="1"/>
  <c r="BR28" i="1"/>
  <c r="BQ28" i="1"/>
  <c r="BP28" i="1"/>
  <c r="BO28" i="1"/>
  <c r="BN28" i="1"/>
  <c r="BM28" i="1"/>
  <c r="BL28" i="1"/>
  <c r="BK28" i="1"/>
  <c r="BJ28" i="1"/>
  <c r="BI28" i="1"/>
  <c r="BH28" i="1"/>
  <c r="BG28" i="1"/>
  <c r="BF28" i="1"/>
  <c r="BE28" i="1"/>
  <c r="CM27" i="1"/>
  <c r="CL27" i="1"/>
  <c r="CK27" i="1"/>
  <c r="CJ27" i="1"/>
  <c r="CI27" i="1"/>
  <c r="CH27" i="1"/>
  <c r="CG27" i="1"/>
  <c r="CF27" i="1"/>
  <c r="CE27" i="1"/>
  <c r="CD27" i="1"/>
  <c r="CC27" i="1"/>
  <c r="CB27" i="1"/>
  <c r="CA27" i="1"/>
  <c r="BZ27" i="1"/>
  <c r="BY27" i="1"/>
  <c r="BX27" i="1"/>
  <c r="BW27" i="1"/>
  <c r="BV27" i="1"/>
  <c r="BU27" i="1"/>
  <c r="BT27" i="1"/>
  <c r="BS27" i="1"/>
  <c r="BR27" i="1"/>
  <c r="BQ27" i="1"/>
  <c r="BP27" i="1"/>
  <c r="BO27" i="1"/>
  <c r="BN27" i="1"/>
  <c r="BM27" i="1"/>
  <c r="BL27" i="1"/>
  <c r="BK27" i="1"/>
  <c r="BJ27" i="1"/>
  <c r="BI27" i="1"/>
  <c r="BH27" i="1"/>
  <c r="BG27" i="1"/>
  <c r="BF27" i="1"/>
  <c r="BE27"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CM8" i="1"/>
  <c r="CL8" i="1"/>
  <c r="CK8" i="1"/>
  <c r="CJ8" i="1"/>
  <c r="CI8" i="1"/>
  <c r="CH8" i="1"/>
  <c r="CG8" i="1"/>
  <c r="CF8" i="1"/>
  <c r="CE8" i="1"/>
  <c r="CD8" i="1"/>
  <c r="CC8" i="1"/>
  <c r="CB8" i="1"/>
  <c r="CA8" i="1"/>
  <c r="BZ8" i="1"/>
  <c r="BY8" i="1"/>
  <c r="BX8" i="1"/>
  <c r="BW8" i="1"/>
  <c r="BV8" i="1"/>
  <c r="BU8" i="1"/>
  <c r="BT8" i="1"/>
  <c r="BS8" i="1"/>
  <c r="BR8" i="1"/>
  <c r="BQ8" i="1"/>
  <c r="BP8" i="1"/>
  <c r="BO8" i="1"/>
  <c r="BN8" i="1"/>
  <c r="BM8" i="1"/>
  <c r="BL8" i="1"/>
  <c r="BK8" i="1"/>
  <c r="BJ8" i="1"/>
  <c r="BI8" i="1"/>
  <c r="BH8" i="1"/>
  <c r="BG8" i="1"/>
  <c r="BF8" i="1"/>
  <c r="BE8"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CM6" i="1"/>
  <c r="CL6" i="1"/>
  <c r="CK6" i="1"/>
  <c r="CJ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CM5" i="1"/>
  <c r="CL5" i="1"/>
  <c r="CK5" i="1"/>
  <c r="CJ5" i="1"/>
  <c r="CI5" i="1"/>
  <c r="CH5" i="1"/>
  <c r="CG5" i="1"/>
  <c r="CF5" i="1"/>
  <c r="CE5" i="1"/>
  <c r="CD5" i="1"/>
  <c r="CC5" i="1"/>
  <c r="CB5" i="1"/>
  <c r="CA5" i="1"/>
  <c r="BZ5" i="1"/>
  <c r="BY5" i="1"/>
  <c r="BX5" i="1"/>
  <c r="BW5" i="1"/>
  <c r="BV5" i="1"/>
  <c r="BU5" i="1"/>
  <c r="BT5" i="1"/>
  <c r="BS5" i="1"/>
  <c r="BR5" i="1"/>
  <c r="BQ5" i="1"/>
  <c r="BP5" i="1"/>
  <c r="BO5" i="1"/>
  <c r="BN5" i="1"/>
  <c r="BM5" i="1"/>
  <c r="BL5" i="1"/>
  <c r="BK5" i="1"/>
  <c r="BJ5" i="1"/>
  <c r="BI5" i="1"/>
  <c r="BH5" i="1"/>
  <c r="BG5" i="1"/>
  <c r="BF5" i="1"/>
  <c r="BE5"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P4" i="8" l="1"/>
  <c r="L4" i="11"/>
  <c r="L5" i="11" s="1"/>
  <c r="L104" i="11"/>
  <c r="L105" i="11" s="1"/>
  <c r="L106" i="11" s="1"/>
  <c r="L68" i="11"/>
  <c r="L69" i="11" s="1"/>
  <c r="L32" i="11"/>
  <c r="C4" i="8"/>
  <c r="N4" i="8"/>
  <c r="M5" i="8"/>
  <c r="M6" i="8" s="1"/>
  <c r="F4" i="8"/>
  <c r="H5" i="8"/>
  <c r="H6" i="8" s="1"/>
  <c r="H4" i="8"/>
  <c r="F5" i="8"/>
  <c r="F6" i="8" s="1"/>
  <c r="L33" i="11" l="1"/>
  <c r="L6" i="11"/>
  <c r="L107" i="11"/>
  <c r="L70" i="11"/>
  <c r="L71" i="11" l="1"/>
  <c r="L7" i="11"/>
  <c r="L108" i="11"/>
  <c r="L34" i="11"/>
  <c r="L35" i="11" l="1"/>
  <c r="L109" i="11"/>
  <c r="L8" i="11"/>
  <c r="L72" i="11"/>
  <c r="L9" i="11" l="1"/>
  <c r="L110" i="11"/>
  <c r="L36" i="11"/>
  <c r="L73" i="11"/>
  <c r="L74" i="11" l="1"/>
  <c r="L37" i="11"/>
  <c r="L111" i="11"/>
  <c r="L10" i="11"/>
  <c r="L75" i="11" l="1"/>
  <c r="L11" i="11"/>
  <c r="L112" i="11"/>
  <c r="L38" i="11"/>
  <c r="L39" i="11" l="1"/>
  <c r="L113" i="11"/>
  <c r="L12" i="11"/>
  <c r="L76" i="11"/>
  <c r="L77" i="11" l="1"/>
  <c r="L13" i="11"/>
  <c r="L114" i="11"/>
  <c r="L40" i="11"/>
  <c r="L41" i="11" l="1"/>
  <c r="L115" i="11"/>
  <c r="L14" i="11"/>
  <c r="L78" i="11"/>
  <c r="L79" i="11" l="1"/>
  <c r="L15" i="11"/>
  <c r="L116" i="11"/>
  <c r="L42" i="11"/>
  <c r="L43" i="11" l="1"/>
  <c r="L117" i="11"/>
  <c r="L16" i="11"/>
  <c r="L80" i="11"/>
  <c r="L81" i="11" l="1"/>
  <c r="L17" i="11"/>
  <c r="L118" i="11"/>
  <c r="L44" i="11"/>
  <c r="L45" i="11" l="1"/>
  <c r="L119" i="11"/>
  <c r="L18" i="11"/>
  <c r="L82" i="11"/>
  <c r="L83" i="11" l="1"/>
  <c r="L19" i="11"/>
  <c r="L120" i="11"/>
  <c r="N120" i="11" s="1"/>
  <c r="O120" i="11" s="1"/>
  <c r="L46" i="11"/>
  <c r="L47" i="11" l="1"/>
  <c r="L20" i="11"/>
  <c r="L84" i="11"/>
  <c r="L85" i="11" l="1"/>
  <c r="L21" i="11"/>
  <c r="L48" i="11"/>
  <c r="L49" i="11" l="1"/>
  <c r="L22" i="11"/>
  <c r="L86" i="11"/>
  <c r="L87" i="11" l="1"/>
  <c r="L23" i="11"/>
  <c r="L50" i="11"/>
  <c r="L51" i="11" l="1"/>
  <c r="L24" i="11"/>
  <c r="L88" i="11"/>
  <c r="L89" i="11" l="1"/>
  <c r="L25" i="11"/>
  <c r="L52" i="11"/>
  <c r="L53" i="11" l="1"/>
  <c r="L26" i="11"/>
  <c r="L90" i="11"/>
  <c r="L91" i="11" l="1"/>
  <c r="L27" i="11"/>
  <c r="L54" i="11"/>
  <c r="L55" i="11" l="1"/>
  <c r="L28" i="11"/>
  <c r="L92" i="11"/>
  <c r="L93" i="11" l="1"/>
  <c r="L29" i="11"/>
  <c r="L56" i="11"/>
  <c r="L57" i="11" l="1"/>
  <c r="L30" i="11"/>
  <c r="N30" i="11" s="1"/>
  <c r="O30" i="11" s="1"/>
  <c r="L94" i="11"/>
  <c r="L95" i="11" l="1"/>
  <c r="L58" i="11"/>
  <c r="L59" i="11" l="1"/>
  <c r="L96" i="11"/>
  <c r="L97" i="11" l="1"/>
  <c r="L60" i="11"/>
  <c r="L61" i="11" l="1"/>
  <c r="L98" i="11"/>
  <c r="L99" i="11" l="1"/>
  <c r="L62" i="11"/>
  <c r="L63" i="11" l="1"/>
  <c r="L100" i="11"/>
  <c r="L101" i="11" l="1"/>
  <c r="L64" i="11"/>
  <c r="L65" i="11" l="1"/>
  <c r="L102" i="11"/>
  <c r="N102" i="11" s="1"/>
  <c r="O102" i="11" s="1"/>
  <c r="L66" i="11" l="1"/>
  <c r="N66" i="11" s="1"/>
  <c r="O66" i="11" s="1"/>
</calcChain>
</file>

<file path=xl/comments1.xml><?xml version="1.0" encoding="utf-8"?>
<comments xmlns="http://schemas.openxmlformats.org/spreadsheetml/2006/main">
  <authors>
    <author>fcasarim</author>
  </authors>
  <commentList>
    <comment ref="BP2" authorId="0">
      <text>
        <r>
          <rPr>
            <sz val="8"/>
            <color indexed="81"/>
            <rFont val="Tahoma"/>
            <family val="2"/>
          </rPr>
          <t>Using Tropical Moist Forests equation by Chave et al. (2005)</t>
        </r>
      </text>
    </comment>
  </commentList>
</comments>
</file>

<file path=xl/sharedStrings.xml><?xml version="1.0" encoding="utf-8"?>
<sst xmlns="http://schemas.openxmlformats.org/spreadsheetml/2006/main" count="339" uniqueCount="266">
  <si>
    <t>Plot_ID</t>
  </si>
  <si>
    <t>Tree #</t>
  </si>
  <si>
    <t>Piece 1</t>
  </si>
  <si>
    <t>Piece 2</t>
  </si>
  <si>
    <t>FIELD MEASUREMENTS</t>
  </si>
  <si>
    <t>Length of log taken (m)</t>
  </si>
  <si>
    <t>Volume Extracted (m3)</t>
  </si>
  <si>
    <t>DBH (cm)</t>
  </si>
  <si>
    <t>Wood Density (t m-3)</t>
  </si>
  <si>
    <t>EXTRACTED CARBON</t>
  </si>
  <si>
    <t>Plot ID</t>
  </si>
  <si>
    <t>TREE BIOMASS LEFT BEHIND</t>
  </si>
  <si>
    <t>PLOT SUMMARY</t>
  </si>
  <si>
    <t>Aboveground Biomass (kg)</t>
  </si>
  <si>
    <t>carbonservices@winrock.org</t>
  </si>
  <si>
    <t>Diameter 1 of Buttressed Stump (Ds1) (cm)</t>
  </si>
  <si>
    <t>Diameter 2 of Buttressed Stump (Ds2) (cm)</t>
  </si>
  <si>
    <t>Height 1 of Stump (Hs1) (cm)</t>
  </si>
  <si>
    <t>Height 2 of Stump (Hs2) (cm)</t>
  </si>
  <si>
    <t>Diameter 1 of Top Cut (Dt1) (cm)</t>
  </si>
  <si>
    <t>Diameter 2 of Top Cut (Dt2) (cm)</t>
  </si>
  <si>
    <t>Length 1 of Piece (Lpiece1) (cm)</t>
  </si>
  <si>
    <t>Length 2 of Piece (Lpiece2) (cm)</t>
  </si>
  <si>
    <t>Diameter 2 of Top of Piece (Dpiece-t2) (cm)</t>
  </si>
  <si>
    <t>Diameter 1 of Top of Piece (Dpiece-t1) (cm)</t>
  </si>
  <si>
    <t>Diameter 2 of Bottom of Piece (Dpiece-b2) (cm)</t>
  </si>
  <si>
    <t>Diameter 1 of Bottom of Piece (Dpiece-b1) (cm)</t>
  </si>
  <si>
    <t>Date</t>
  </si>
  <si>
    <t>Species common name</t>
  </si>
  <si>
    <t>Species scientific name</t>
  </si>
  <si>
    <t>90% CI</t>
  </si>
  <si>
    <t>Skid_trail_ID</t>
  </si>
  <si>
    <t>Skid Trail Area per KM (ha/km)</t>
  </si>
  <si>
    <t>C Stocks</t>
  </si>
  <si>
    <t>CALCULATIONS</t>
  </si>
  <si>
    <t>Mean</t>
  </si>
  <si>
    <t>Std_Dev</t>
  </si>
  <si>
    <t>Direct any question to:</t>
  </si>
  <si>
    <r>
      <t>Do not</t>
    </r>
    <r>
      <rPr>
        <sz val="11"/>
        <color rgb="FF0000FF"/>
        <rFont val="Arial"/>
        <family val="2"/>
      </rPr>
      <t xml:space="preserve"> distribute this file without prior approval by Winrock International</t>
    </r>
  </si>
  <si>
    <t>Summary sheet per concession</t>
  </si>
  <si>
    <t>WOOD DENSITY</t>
  </si>
  <si>
    <t>STUMP DIAMETER</t>
  </si>
  <si>
    <t>STUMP HEIGHT</t>
  </si>
  <si>
    <t>DBH</t>
  </si>
  <si>
    <t>Length of Extracted Log (m)</t>
  </si>
  <si>
    <t>Diameter 3 of Buttressed Stump (Ds3) (cm)</t>
  </si>
  <si>
    <t>Diameter 3 of Top Cut (Dt3) (cm)</t>
  </si>
  <si>
    <t>Diameter 3 of Bottom of Piece (Dpiece-b3) (cm)</t>
  </si>
  <si>
    <t>Diameter 3 of Top of Piece (Dpiece-t3) (cm)</t>
  </si>
  <si>
    <t>LENGTH OF LOG</t>
  </si>
  <si>
    <t>TREE TAPER</t>
  </si>
  <si>
    <t>BUTTRESS</t>
  </si>
  <si>
    <t>Is Tree Buttressed (Y/N)?</t>
  </si>
  <si>
    <t>Height of Buttress (cm)</t>
  </si>
  <si>
    <t>TOP CUT DIAMETER</t>
  </si>
  <si>
    <t>Estimated DBH (cm)</t>
  </si>
  <si>
    <t>AVOIDABLE MERCHANTABLE WASTE</t>
  </si>
  <si>
    <t>Avoidable Merchantable Waste Volume (m3)</t>
  </si>
  <si>
    <t>MEASUREMENTS ON THE PIECES</t>
  </si>
  <si>
    <t>Coordinate System</t>
  </si>
  <si>
    <t>Latitude</t>
  </si>
  <si>
    <t>Longitude</t>
  </si>
  <si>
    <t>Average Width (m)</t>
  </si>
  <si>
    <t>Location</t>
  </si>
  <si>
    <t>Land cover type</t>
  </si>
  <si>
    <t>Camera #</t>
  </si>
  <si>
    <t>Photo #</t>
  </si>
  <si>
    <t>Crew chief</t>
  </si>
  <si>
    <t>Data recorded by</t>
  </si>
  <si>
    <t>Start time</t>
  </si>
  <si>
    <t>End time</t>
  </si>
  <si>
    <t>Total time</t>
  </si>
  <si>
    <t>Notes</t>
  </si>
  <si>
    <t>Diameter at the Bottom of the Avoidable Merchantable Waste (Damw-B1) (cm)</t>
  </si>
  <si>
    <t>Diameter at the Top of the Avoidable Merchantable Waste (Damw-T1) (cm)</t>
  </si>
  <si>
    <t>Length of the Avoidable Merchantable Waste (Lamw1) (m)</t>
  </si>
  <si>
    <t>Diameter at the Bottom of the Avoidable Merchantable Waste (Damw-B2) (cm)</t>
  </si>
  <si>
    <t>Diameter at the Top of the Avoidable Merchantable Waste (Damw-T2) (cm)</t>
  </si>
  <si>
    <t>Length of the Avoidable Merchantable Waste (Lamw2) (m)</t>
  </si>
  <si>
    <t>Extracted Carbon per M3 (tC/m3)</t>
  </si>
  <si>
    <t>Avoidable Merchantable Waste Carbon (tC)</t>
  </si>
  <si>
    <t>Avoidable Merchantable Waste Carbon/Extracted Carbon</t>
  </si>
  <si>
    <t>Aboveground Carbon (tC)</t>
  </si>
  <si>
    <t>Belowground Carbon (tC)</t>
  </si>
  <si>
    <t>Carbon of Tree  Left in Forest  (tC)</t>
  </si>
  <si>
    <t>Diameter Variation per Length (cm/m)</t>
  </si>
  <si>
    <t>Volume of Avoidable Merchantable Waste/Volume Extracted</t>
  </si>
  <si>
    <t>Carbon of Avoidable Merchantable Waste/Carbon Extracted</t>
  </si>
  <si>
    <t>Avoidable Merchantable Waste Volume/Extracted Volume</t>
  </si>
  <si>
    <t>DBH (cm) (if measured)</t>
  </si>
  <si>
    <t>Cumulative Damage (tC)</t>
  </si>
  <si>
    <t>Aboveground Biomass Carbon (tC)</t>
  </si>
  <si>
    <t>PLOT INFO</t>
  </si>
  <si>
    <t>PLOT RESULTS</t>
  </si>
  <si>
    <t xml:space="preserve"> Volume Extracted (m3/plot)</t>
  </si>
  <si>
    <t>Carbon Extracted (tC/plot)</t>
  </si>
  <si>
    <t>Carbon Left in the Forest (tC/plot)</t>
  </si>
  <si>
    <t>Volume of Avoidable Merchantable Waste (m3/plot)</t>
  </si>
  <si>
    <t>Carbon of Avoidable Merchantable Waste (tC/plot)</t>
  </si>
  <si>
    <t>Extracted Carbon/Total Tree Carbon (tC/tC/plot)</t>
  </si>
  <si>
    <t>Felled Tree Carbon (tC)</t>
  </si>
  <si>
    <t>Felled Tree Carbon (tC/plot)</t>
  </si>
  <si>
    <t>Felled Carbon/ Extracted Volume (tC/m3/plot)</t>
  </si>
  <si>
    <t>Felled Carbon/ Extracted Carbon (tC/tC/plot)</t>
  </si>
  <si>
    <t xml:space="preserve">Volume Extracted (m3/plot) </t>
  </si>
  <si>
    <t>Incidental Damage (tC/plot)</t>
  </si>
  <si>
    <t>CARBON DAMAGED PER FELLED TREE</t>
  </si>
  <si>
    <t xml:space="preserve"> COPY RESULTS  FROM PLOT SUMMARY COLUMNS</t>
  </si>
  <si>
    <t>Species Common Name</t>
  </si>
  <si>
    <t>Species Scientific Name</t>
  </si>
  <si>
    <t>Damage Class         (S=snapped, U=uprooted, B=branch)</t>
  </si>
  <si>
    <t>SUMMARY RESULTS</t>
  </si>
  <si>
    <t>SKID TRAIL AREA</t>
  </si>
  <si>
    <t>CARBON DAMAGED PER SKID TRAIL</t>
  </si>
  <si>
    <t>C DAMAGED PER SKID TRAIL</t>
  </si>
  <si>
    <t>SKID TRAIL SUMMARY</t>
  </si>
  <si>
    <t>Skid_Trail_ID</t>
  </si>
  <si>
    <r>
      <t xml:space="preserve">Carbon Stock of </t>
    </r>
    <r>
      <rPr>
        <b/>
        <sz val="11"/>
        <color theme="1"/>
        <rFont val="Arial"/>
        <family val="2"/>
      </rPr>
      <t xml:space="preserve">Non-Harvestable Trees </t>
    </r>
    <r>
      <rPr>
        <sz val="11"/>
        <color theme="1"/>
        <rFont val="Arial"/>
        <family val="2"/>
      </rPr>
      <t>in</t>
    </r>
    <r>
      <rPr>
        <b/>
        <sz val="11"/>
        <color theme="1"/>
        <rFont val="Arial"/>
        <family val="2"/>
      </rPr>
      <t xml:space="preserve"> </t>
    </r>
    <r>
      <rPr>
        <sz val="11"/>
        <color theme="1"/>
        <rFont val="Arial"/>
        <family val="2"/>
      </rPr>
      <t>Skid Trail Location (tC/ha)</t>
    </r>
  </si>
  <si>
    <t>General Instructions:</t>
  </si>
  <si>
    <t xml:space="preserve">Enter one plot at a time until all worksheets related to the plot are completed. Make sure measurement units and column heading units are corresponding to each other. </t>
  </si>
  <si>
    <t xml:space="preserve">Do not make any changes to this spreadsheet without consulting a member of the ECO-Winrock team (carbonservices@winrock.org). </t>
  </si>
  <si>
    <t>This spreasheet is programmed to use biomass allometric equations that do not require height data.</t>
  </si>
  <si>
    <t xml:space="preserve">Aboveground biomass in this tool is estimated using the allometric equation for "tropical moist forests" developed by Chave et al. (2005). </t>
  </si>
  <si>
    <t>Belowground biomass in this tool is estimated using the relationship developed by Mokany (2006).</t>
  </si>
  <si>
    <t>This file is used for calculating carbon emission factors from tropical selective logging practices.</t>
  </si>
  <si>
    <t>Plot_info</t>
  </si>
  <si>
    <t>Enter general information about the plot.</t>
  </si>
  <si>
    <t>Incidental_Damage</t>
  </si>
  <si>
    <t>No belowground biomass is estimated for branches damaged.</t>
  </si>
  <si>
    <t>When DBH is unavailable in buttressed trees, DBH is conservatively estimated to be equal to the diameter at the top cut.</t>
  </si>
  <si>
    <t>Enter data for each Concession into a separate excel worksheet. A separate file should be created for each Concession.</t>
  </si>
  <si>
    <t>Save work in progress constatly to avoid losing entered data.</t>
  </si>
  <si>
    <t>If plot has no incidental damage, make sure a zero (0) is entered in respective cell. Remember, no incidental damage is actual data!</t>
  </si>
  <si>
    <t>PLOT INFORMATION</t>
  </si>
  <si>
    <t>Enter plot information accordingly in all worksheets</t>
  </si>
  <si>
    <t>If skid trail has no recorded damaged trees, make sure a zero (0) is entered in respective cell. Remember, no damage is actual data!</t>
  </si>
  <si>
    <t>Copy "Plot_ID" and columns indicated in worksheet headings for each entered plot. Make sure "Plot_ID" corresponds to numbers entered.</t>
  </si>
  <si>
    <t>Copy "Skid_trail_ID" and columns indicated in worksheet headings for each entered skid trail. Make sure "Skid_trail_ID" correspondes to numbers entered.</t>
  </si>
  <si>
    <t>Timber-Tree_Emissions</t>
  </si>
  <si>
    <t>Summary_Felled-Tree_Emissions</t>
  </si>
  <si>
    <t>Skid-Trail_Emissions</t>
  </si>
  <si>
    <t>Skid-Trail_Tree_Emissions</t>
  </si>
  <si>
    <t>Summary_Skid-Trail_Tree_Emissions</t>
  </si>
  <si>
    <t>Carbon Emissions per Carbon Extracted (t C/t C)</t>
  </si>
  <si>
    <t>Carbon Emissions from Skid Trail (t C/km)</t>
  </si>
  <si>
    <t>The intelectual knowledge in this file is proprietary of Winrock International.</t>
  </si>
  <si>
    <t>Enter average skid trail widths in column F.</t>
  </si>
  <si>
    <t xml:space="preserve"> Instructions:</t>
  </si>
  <si>
    <t>Summary_Sheet</t>
  </si>
  <si>
    <t>This worksheet displays the summary results for the estimated carbon emission factors, including: mean, standard deviation, and 90% confidence interval.</t>
  </si>
  <si>
    <t>Carbon Extracted (tC)</t>
  </si>
  <si>
    <t>Extracted Carbon</t>
  </si>
  <si>
    <t>Felled Tree Carbon</t>
  </si>
  <si>
    <t>Total Carbon Emissions per Carbon Extracted (tC/tC)</t>
  </si>
  <si>
    <t>Total Skid Trail Emissions (tC/km)</t>
  </si>
  <si>
    <t>Length of the Bole (i.e. Distance between Stump and Crown) (m)</t>
  </si>
  <si>
    <t xml:space="preserve">Average wood density </t>
  </si>
  <si>
    <t>Carbon Stored in Long Term Wood Products (tC)</t>
  </si>
  <si>
    <t>Carbon Stored in Long-term Wood Products (tC)</t>
  </si>
  <si>
    <t>Volume of Piece1 (m3)</t>
  </si>
  <si>
    <t>Volume of Piece2 (m3)</t>
  </si>
  <si>
    <t>Damaged branches are conservatively assumed to represent small trees and their biomass is estimated using the "tropical moist forest" allometric equation from Chave et al. (2005). No belowground biomass is estimated for branches damaged.</t>
  </si>
  <si>
    <t>For example: Use the estimated carbon stock of minimum DBH allowable for cut of the respective stratum where skid trail is located  (i.e. C stocks of all trees &lt;Minimum DBH).</t>
  </si>
  <si>
    <t xml:space="preserve">Enter carbon stocks  of "non-harvestable trees" for stratum where skid trails is located at in column H. </t>
  </si>
  <si>
    <t>The assumption here is that loggers cut comercial tree and/or avoid any other bigger tree when pushing a skid trail into the forest. Thus, the biomass cleared for skid trail construction will be less than the biomass of the forest stratum where skid trail is, ie, Total biomass cleared fo skid trail (tC ) &lt; Total biomass of stratum where skid trail is located (tC).</t>
  </si>
  <si>
    <t>Skid Trail C Emissions (tC/km)</t>
  </si>
  <si>
    <t>Skid Trail Emissions (tC/km)</t>
  </si>
  <si>
    <t>Column J in Skid_Trail_Emissions</t>
  </si>
  <si>
    <t># persons in crew</t>
  </si>
  <si>
    <t>Total Damage Left in the Forest (tC/plot)</t>
  </si>
  <si>
    <t>Carbon Stored in Long Term Wood Products (t C/tree)</t>
  </si>
  <si>
    <t>Volume of Avoidable Merchantable Waste (m3/tree)</t>
  </si>
  <si>
    <t>Incidental Damage (t C/gap)</t>
  </si>
  <si>
    <t>Total Tree AG Biomass (kg)</t>
  </si>
  <si>
    <t>Extracted Carbon/Total Carbon(AG+BG)</t>
  </si>
  <si>
    <t>Extracted Carbon per volume (tC/m3)</t>
  </si>
  <si>
    <t xml:space="preserve">Proportion of Gap Damage  from Carbon Left in the Forest </t>
  </si>
  <si>
    <t xml:space="preserve">Proportion of Gap Damage  from Incidental Damage </t>
  </si>
  <si>
    <t>Continent in which sampling occurred (America, Africa, Asia)(Reyes et al., 1992)</t>
  </si>
  <si>
    <t>Canopy Openning Shape</t>
  </si>
  <si>
    <t>Canopy Openning Area (m2)</t>
  </si>
  <si>
    <t>Extracted Volume per Area of Gap (m3/m2)</t>
  </si>
  <si>
    <t>Volume Extracted per Area of Canopy Openning (m3/m2)</t>
  </si>
  <si>
    <t>Total Carbon Emissions per Area of Canopy Openning (tC/m2)</t>
  </si>
  <si>
    <t>Concession_Stump #</t>
  </si>
  <si>
    <t>Concession_name</t>
  </si>
  <si>
    <t>Concession Stump Number</t>
  </si>
  <si>
    <t xml:space="preserve">Canopy Openning Area (m2/plot) </t>
  </si>
  <si>
    <t>Column P in "Plot_Info"</t>
  </si>
  <si>
    <t>Column CU in "Timber-Tree_Emissions"</t>
  </si>
  <si>
    <t xml:space="preserve"> Column CV in "Timber-Tree_Emissions"</t>
  </si>
  <si>
    <t>Column CW in "Timber-Tree_Emissions"</t>
  </si>
  <si>
    <t>Column CX in "Timber-Tree_Emissions"</t>
  </si>
  <si>
    <t>Column L in "Incidental_Damage"</t>
  </si>
  <si>
    <t>Carbon Left in the Forest per Volume Extracted (tC/m3/plot)</t>
  </si>
  <si>
    <t>Incidental Carbon Damage per Volume Extracted (tC/m3/plot)</t>
  </si>
  <si>
    <t>Total Felled Tree Carbon       (t C/gap)</t>
  </si>
  <si>
    <t>Carbon Extracted in Log (t C/ gap)</t>
  </si>
  <si>
    <t>Extracted Timber Volume (m3/gap)</t>
  </si>
  <si>
    <t>Carbon Extracted  in Log (tC)</t>
  </si>
  <si>
    <t>Carbon Left in the Forest (Top+Stump) (t C/gap)</t>
  </si>
  <si>
    <t>Carbon Left in the Forest (Top+Stump) per Volume Extracted (t C/m3/gap)</t>
  </si>
  <si>
    <t>Incidental Carbon Damage per Volume Extracted (t C/m3/gap)</t>
  </si>
  <si>
    <t>Total Carbon Damage (t C/gap)</t>
  </si>
  <si>
    <t>Total Carbon Damage per Volume Extracted  - Logging Damage Factor LDF (t C/m3)</t>
  </si>
  <si>
    <t>Total Carbon Emissions per Volume Extracted - Logging Damage Factor LDF (tC/m3)</t>
  </si>
  <si>
    <t>Starting Point</t>
  </si>
  <si>
    <t>Ending Point</t>
  </si>
  <si>
    <t>SUMMARY</t>
  </si>
  <si>
    <r>
      <t xml:space="preserve">NUMBERS REPORTED BY CONCESSIONARIES - </t>
    </r>
    <r>
      <rPr>
        <b/>
        <sz val="11"/>
        <color rgb="FFFF0000"/>
        <rFont val="Arial"/>
        <family val="2"/>
      </rPr>
      <t>MUST FILL</t>
    </r>
  </si>
  <si>
    <t>Loging_Deck_ID</t>
  </si>
  <si>
    <t>Length (m)</t>
  </si>
  <si>
    <t>Width (m)</t>
  </si>
  <si>
    <t>Calculated Area (m2)</t>
  </si>
  <si>
    <t>Measured Area (m2)</t>
  </si>
  <si>
    <r>
      <rPr>
        <b/>
        <sz val="11"/>
        <color theme="1"/>
        <rFont val="Arial"/>
        <family val="2"/>
      </rPr>
      <t>FINAL</t>
    </r>
    <r>
      <rPr>
        <sz val="11"/>
        <color theme="1"/>
        <rFont val="Arial"/>
        <family val="2"/>
      </rPr>
      <t xml:space="preserve"> Logging Deck Area (ha)</t>
    </r>
  </si>
  <si>
    <t>Carbon Stock in Logging Deck Location (tC/ha)</t>
  </si>
  <si>
    <t>Logging_Deck_ID</t>
  </si>
  <si>
    <t>Carbon Impact per Loging Deck (tC/logging deck)</t>
  </si>
  <si>
    <t>Logging Deck Carbon Impact per Cubic Meter of Timber Exrtacted (tC/m3)</t>
  </si>
  <si>
    <t>Annual Number of Logging Decks</t>
  </si>
  <si>
    <t>Annual Harvested Volume (m3/yr)</t>
  </si>
  <si>
    <t>Annual Harvestable Area (ha/yr)</t>
  </si>
  <si>
    <t>Annual Harvest per Hectare (m3/ha)</t>
  </si>
  <si>
    <t>Volume of Timber per Logging Deck (m3/log deck)</t>
  </si>
  <si>
    <t>Staring Point</t>
  </si>
  <si>
    <t>NUMBER REPORTED BY CONCESSIONAIRES</t>
  </si>
  <si>
    <t>Road_ID</t>
  </si>
  <si>
    <t>Road_type</t>
  </si>
  <si>
    <t>Road Area per KM (ha/km)</t>
  </si>
  <si>
    <t>Carbon Stock in Road Location (t C/ha)</t>
  </si>
  <si>
    <t>Carbon Emissions per Length of Road (tC/km)</t>
  </si>
  <si>
    <t>Length of Road Constructed (Km)</t>
  </si>
  <si>
    <t>Carbon Emissions from Roads (tC/concession)</t>
  </si>
  <si>
    <t>Carbon Emissions per Loging Deck (tC/logging deck)</t>
  </si>
  <si>
    <t>Was the Highest Diameter Measured in Tree Buttressed (Y/N)?</t>
  </si>
  <si>
    <t>If the buttress extends above the measurable diameter, respond "Y" in column K. This could be either the diameter of the stump, or top diameter of piece, if piece was cut immediately above the stump.</t>
  </si>
  <si>
    <t>Enter as many measurements of diameter taken and an average will be used. This is especially important when linear measurements of diameter are required, like in buttressed trees for instance.</t>
  </si>
  <si>
    <t>Enter as many measurements of height of stump and/or length of piece(s) as it has been taken. An average will be calculated and used in further calculations.</t>
  </si>
  <si>
    <r>
      <rPr>
        <b/>
        <sz val="11"/>
        <rFont val="Arial"/>
        <family val="2"/>
      </rPr>
      <t xml:space="preserve">FINAL </t>
    </r>
    <r>
      <rPr>
        <sz val="11"/>
        <rFont val="Arial"/>
        <family val="2"/>
      </rPr>
      <t>Length of piece (Lpiece) (cm)</t>
    </r>
  </si>
  <si>
    <r>
      <rPr>
        <b/>
        <sz val="11"/>
        <rFont val="Arial"/>
        <family val="2"/>
      </rPr>
      <t>FINAL</t>
    </r>
    <r>
      <rPr>
        <sz val="11"/>
        <rFont val="Arial"/>
        <family val="2"/>
      </rPr>
      <t xml:space="preserve"> Diameter of Stump (Ds) (cm)</t>
    </r>
  </si>
  <si>
    <r>
      <rPr>
        <b/>
        <sz val="11"/>
        <rFont val="Arial"/>
        <family val="2"/>
      </rPr>
      <t>FINAL</t>
    </r>
    <r>
      <rPr>
        <sz val="11"/>
        <rFont val="Arial"/>
        <family val="2"/>
      </rPr>
      <t xml:space="preserve"> Stump Height (Hs) (cm)</t>
    </r>
  </si>
  <si>
    <r>
      <rPr>
        <b/>
        <sz val="11"/>
        <rFont val="Arial"/>
        <family val="2"/>
      </rPr>
      <t xml:space="preserve">FINAL </t>
    </r>
    <r>
      <rPr>
        <sz val="11"/>
        <rFont val="Arial"/>
        <family val="2"/>
      </rPr>
      <t>Diameter at top cut (Dt) (cm)</t>
    </r>
  </si>
  <si>
    <r>
      <rPr>
        <b/>
        <sz val="11"/>
        <rFont val="Arial"/>
        <family val="2"/>
      </rPr>
      <t xml:space="preserve">FINAL </t>
    </r>
    <r>
      <rPr>
        <sz val="11"/>
        <rFont val="Arial"/>
        <family val="2"/>
      </rPr>
      <t>Bottom diameter (Dpiece-b) (cm)</t>
    </r>
  </si>
  <si>
    <r>
      <rPr>
        <b/>
        <sz val="11"/>
        <rFont val="Arial"/>
        <family val="2"/>
      </rPr>
      <t xml:space="preserve">FINAL </t>
    </r>
    <r>
      <rPr>
        <sz val="11"/>
        <rFont val="Arial"/>
        <family val="2"/>
      </rPr>
      <t>Top Diameter (Dpiece-t) (cm)</t>
    </r>
  </si>
  <si>
    <r>
      <rPr>
        <b/>
        <sz val="11"/>
        <rFont val="Arial"/>
        <family val="2"/>
      </rPr>
      <t xml:space="preserve">FINAL </t>
    </r>
    <r>
      <rPr>
        <sz val="11"/>
        <rFont val="Arial"/>
        <family val="2"/>
      </rPr>
      <t>Top diameter (D-piece-t) (cm)</t>
    </r>
  </si>
  <si>
    <r>
      <rPr>
        <b/>
        <sz val="11"/>
        <rFont val="Arial"/>
        <family val="2"/>
      </rPr>
      <t>FINAL</t>
    </r>
    <r>
      <rPr>
        <sz val="11"/>
        <rFont val="Arial"/>
        <family val="2"/>
      </rPr>
      <t xml:space="preserve"> Length of piece (Dpiece-t) (cm)</t>
    </r>
  </si>
  <si>
    <t>Incidental Skid Trail Emissions (tC/km)</t>
  </si>
  <si>
    <t>Cumulative Incidental Skid Trail Emissions along transect (tC)</t>
  </si>
  <si>
    <t>Skid_trail_ID along transect</t>
  </si>
  <si>
    <t>Transect length (m)</t>
  </si>
  <si>
    <t>Skid_trail_transect ID</t>
  </si>
  <si>
    <t>Incidental - AG Biomass Emissions (tC / km)</t>
  </si>
  <si>
    <t>Column O in Skid_Trail_Inciden_Emissions</t>
  </si>
  <si>
    <t>NOTE: Winrock cannot guarantee the results from this tool are error free. USE WITH CAUTION.</t>
  </si>
  <si>
    <t>www.winrock.org/ecosystems</t>
  </si>
  <si>
    <t>Before distributing this file, ensure each worksheet is locked. Never distribute this file unlocked. Formulas may accidently be deleted.</t>
  </si>
  <si>
    <t>If you receive this file unlocked, do not use. It may have errors. Instead download the file from Winrock's website listed below.</t>
  </si>
  <si>
    <t>Winrock International's Tool for Estimating Carbon Emissions Factors from Selective Logging - Version 2012</t>
  </si>
  <si>
    <r>
      <t xml:space="preserve">Enter data only in </t>
    </r>
    <r>
      <rPr>
        <b/>
        <sz val="10"/>
        <rFont val="Trebuchet MS"/>
        <family val="2"/>
      </rPr>
      <t>BLUE CELLS</t>
    </r>
    <r>
      <rPr>
        <sz val="10"/>
        <rFont val="Trebuchet MS"/>
        <family val="2"/>
      </rPr>
      <t xml:space="preserve">. </t>
    </r>
  </si>
  <si>
    <t>This tool can be used in association with Winrock's Standard Operating Procedures for Terrestrial Carbon Measurement Manual.</t>
  </si>
  <si>
    <t>This file should NOT be used unless you have received training on Winrock's selective logging field measurements and data calculation methods.</t>
  </si>
  <si>
    <t>Please read all the instructions carefully before using this tool.</t>
  </si>
  <si>
    <t>It is highly recommended that this file be directly downloaded from Winrock International's website. Please check one of the websites to ensure the latest version is being used.</t>
  </si>
  <si>
    <t>www.leafasia.org</t>
  </si>
  <si>
    <t>Please visit one of our websites to download the latest version of this tool: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</si>
</sst>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0"/>
    <numFmt numFmtId="165" formatCode="[$-409]d\-mmm\-yy;@"/>
    <numFmt numFmtId="166" formatCode="[Red][&lt;0]\-General;[Black]General;[Black]General"/>
    <numFmt numFmtId="167" formatCode="0.0000000"/>
    <numFmt numFmtId="168" formatCode="[$-409]mmmm\ d\,\ yyyy;@"/>
  </numFmts>
  <fonts count="41"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sz val="11"/>
      <color theme="1"/>
      <name val="Calibri"/>
      <family val="2"/>
      <scheme val="minor"/>
    </font>
    <font>
      <sz val="8"/>
      <color theme="1"/>
      <name val="Courier New"/>
      <family val="2"/>
    </font>
    <font>
      <sz val="10"/>
      <name val="Arial"/>
      <family val="2"/>
    </font>
    <font>
      <sz val="10"/>
      <color indexed="12"/>
      <name val="Arial"/>
      <family val="2"/>
    </font>
    <font>
      <sz val="10"/>
      <color indexed="12"/>
      <name val="Arial"/>
      <family val="2"/>
    </font>
    <font>
      <u/>
      <sz val="10"/>
      <color indexed="12"/>
      <name val="Arial"/>
      <family val="2"/>
    </font>
    <font>
      <sz val="10"/>
      <color rgb="FF0000CC"/>
      <name val="Arial"/>
      <family val="2"/>
    </font>
    <font>
      <u/>
      <sz val="10"/>
      <color indexed="12"/>
      <name val="Arial"/>
      <family val="2"/>
    </font>
    <font>
      <sz val="8"/>
      <color indexed="81"/>
      <name val="Tahoma"/>
      <family val="2"/>
    </font>
    <font>
      <sz val="11"/>
      <color rgb="FF0000FF"/>
      <name val="Arial"/>
      <family val="2"/>
    </font>
    <font>
      <u/>
      <sz val="11"/>
      <color rgb="FF0000FF"/>
      <name val="Arial"/>
      <family val="2"/>
    </font>
    <font>
      <sz val="9"/>
      <color theme="1"/>
      <name val="Arial"/>
      <family val="2"/>
    </font>
    <font>
      <sz val="11"/>
      <color indexed="8"/>
      <name val="Calibri"/>
      <family val="2"/>
    </font>
    <font>
      <b/>
      <sz val="9"/>
      <color theme="1"/>
      <name val="Arial"/>
      <family val="2"/>
    </font>
    <font>
      <sz val="11"/>
      <color theme="1"/>
      <name val="Arial"/>
      <family val="2"/>
    </font>
    <font>
      <i/>
      <sz val="11"/>
      <color theme="1"/>
      <name val="Arial"/>
      <family val="2"/>
    </font>
    <font>
      <sz val="10"/>
      <name val="Arial"/>
      <family val="2"/>
    </font>
    <font>
      <sz val="11"/>
      <name val="Arial"/>
      <family val="2"/>
    </font>
    <font>
      <i/>
      <sz val="11"/>
      <name val="Arial"/>
      <family val="2"/>
    </font>
    <font>
      <b/>
      <sz val="11"/>
      <name val="Arial"/>
      <family val="2"/>
    </font>
    <font>
      <sz val="11"/>
      <color rgb="FFFF0000"/>
      <name val="Arial"/>
      <family val="2"/>
    </font>
    <font>
      <b/>
      <sz val="10"/>
      <color theme="1"/>
      <name val="Arial"/>
      <family val="2"/>
    </font>
    <font>
      <sz val="10"/>
      <color theme="1"/>
      <name val="Arial"/>
      <family val="2"/>
    </font>
    <font>
      <b/>
      <sz val="11"/>
      <color rgb="FFFF0000"/>
      <name val="Arial"/>
      <family val="2"/>
    </font>
    <font>
      <sz val="10"/>
      <name val="Trebuchet MS"/>
      <family val="2"/>
    </font>
    <font>
      <b/>
      <u/>
      <sz val="10"/>
      <name val="Trebuchet MS"/>
      <family val="2"/>
    </font>
    <font>
      <b/>
      <sz val="16"/>
      <name val="Trebuchet MS"/>
      <family val="2"/>
    </font>
    <font>
      <sz val="11"/>
      <name val="Trebuchet MS"/>
      <family val="2"/>
    </font>
    <font>
      <b/>
      <i/>
      <sz val="13"/>
      <name val="Trebuchet MS"/>
      <family val="2"/>
    </font>
    <font>
      <sz val="12"/>
      <name val="Trebuchet MS"/>
      <family val="2"/>
    </font>
    <font>
      <b/>
      <sz val="10"/>
      <name val="Trebuchet MS"/>
      <family val="2"/>
    </font>
    <font>
      <b/>
      <u/>
      <sz val="11"/>
      <name val="Trebuchet MS"/>
      <family val="2"/>
    </font>
    <font>
      <u/>
      <sz val="10"/>
      <name val="Trebuchet MS"/>
      <family val="2"/>
    </font>
  </fonts>
  <fills count="23">
    <fill>
      <patternFill patternType="none"/>
    </fill>
    <fill>
      <patternFill patternType="gray125"/>
    </fill>
    <fill>
      <patternFill patternType="solid">
        <fgColor theme="7"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F17D7D"/>
        <bgColor indexed="64"/>
      </patternFill>
    </fill>
    <fill>
      <patternFill patternType="solid">
        <fgColor rgb="FFED5959"/>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B5D66C"/>
        <bgColor indexed="64"/>
      </patternFill>
    </fill>
    <fill>
      <patternFill patternType="solid">
        <fgColor rgb="FF00B050"/>
        <bgColor indexed="64"/>
      </patternFill>
    </fill>
  </fills>
  <borders count="5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64"/>
      </left>
      <right/>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diagonal/>
    </border>
    <border>
      <left style="thick">
        <color indexed="64"/>
      </left>
      <right style="thick">
        <color indexed="64"/>
      </right>
      <top style="thick">
        <color indexed="64"/>
      </top>
      <bottom style="thick">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88">
    <xf numFmtId="0" fontId="0" fillId="0" borderId="0"/>
    <xf numFmtId="0" fontId="8" fillId="0" borderId="0"/>
    <xf numFmtId="0" fontId="9" fillId="0" borderId="0"/>
    <xf numFmtId="0" fontId="13" fillId="0" borderId="0" applyNumberFormat="0" applyFill="0" applyBorder="0" applyAlignment="0" applyProtection="0">
      <alignment vertical="top"/>
      <protection locked="0"/>
    </xf>
    <xf numFmtId="0" fontId="6" fillId="0" borderId="0"/>
    <xf numFmtId="43" fontId="20"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5" fillId="0" borderId="0"/>
    <xf numFmtId="0" fontId="4" fillId="0" borderId="0"/>
    <xf numFmtId="0" fontId="22"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4" fillId="0" borderId="0"/>
    <xf numFmtId="43" fontId="10" fillId="0" borderId="0" applyFont="0" applyFill="0" applyBorder="0" applyAlignment="0" applyProtection="0"/>
    <xf numFmtId="166" fontId="10" fillId="14" borderId="46">
      <alignment wrapText="1"/>
      <protection locked="0"/>
    </xf>
    <xf numFmtId="9" fontId="10" fillId="0" borderId="0" applyFont="0" applyFill="0" applyBorder="0" applyAlignment="0" applyProtection="0"/>
    <xf numFmtId="0" fontId="10"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2" fillId="0" borderId="0" applyFont="0" applyFill="0" applyBorder="0" applyAlignment="0" applyProtection="0"/>
  </cellStyleXfs>
  <cellXfs count="454">
    <xf numFmtId="0" fontId="0" fillId="0" borderId="0" xfId="0"/>
    <xf numFmtId="0" fontId="0" fillId="3" borderId="0" xfId="0" applyFill="1"/>
    <xf numFmtId="0" fontId="0" fillId="4" borderId="0" xfId="0" applyFill="1"/>
    <xf numFmtId="0" fontId="15" fillId="4" borderId="0" xfId="3" applyFont="1" applyFill="1" applyAlignment="1" applyProtection="1"/>
    <xf numFmtId="0" fontId="0" fillId="4" borderId="0" xfId="0" applyFill="1" applyAlignment="1">
      <alignment wrapText="1"/>
    </xf>
    <xf numFmtId="0" fontId="0" fillId="3" borderId="18" xfId="0" applyFill="1" applyBorder="1"/>
    <xf numFmtId="0" fontId="0" fillId="3" borderId="0" xfId="0" applyFill="1" applyBorder="1"/>
    <xf numFmtId="0" fontId="0" fillId="3" borderId="24" xfId="0" applyFill="1" applyBorder="1"/>
    <xf numFmtId="0" fontId="0" fillId="3" borderId="25" xfId="0" applyFill="1" applyBorder="1"/>
    <xf numFmtId="0" fontId="0" fillId="3" borderId="18" xfId="0" applyFill="1" applyBorder="1" applyProtection="1">
      <protection locked="0"/>
    </xf>
    <xf numFmtId="0" fontId="0" fillId="3" borderId="24" xfId="0" applyFill="1" applyBorder="1" applyProtection="1">
      <protection locked="0"/>
    </xf>
    <xf numFmtId="0" fontId="0" fillId="3" borderId="8" xfId="0" applyFill="1" applyBorder="1"/>
    <xf numFmtId="0" fontId="0" fillId="3" borderId="28" xfId="0" applyFill="1" applyBorder="1"/>
    <xf numFmtId="0" fontId="0" fillId="3" borderId="9" xfId="0" applyFill="1" applyBorder="1"/>
    <xf numFmtId="0" fontId="0" fillId="3" borderId="23" xfId="0" applyFill="1" applyBorder="1"/>
    <xf numFmtId="0" fontId="0" fillId="3" borderId="26" xfId="0" applyFill="1" applyBorder="1"/>
    <xf numFmtId="0" fontId="0" fillId="4" borderId="37" xfId="0" applyFill="1" applyBorder="1"/>
    <xf numFmtId="0" fontId="0" fillId="4" borderId="22" xfId="0" applyFill="1" applyBorder="1"/>
    <xf numFmtId="0" fontId="0" fillId="4" borderId="38" xfId="0" applyFill="1" applyBorder="1"/>
    <xf numFmtId="165" fontId="0" fillId="4" borderId="0" xfId="0" applyNumberFormat="1" applyFill="1"/>
    <xf numFmtId="0" fontId="0" fillId="4" borderId="0" xfId="0" applyFill="1" applyBorder="1" applyProtection="1">
      <protection locked="0"/>
    </xf>
    <xf numFmtId="0" fontId="0" fillId="4" borderId="25" xfId="0" applyFill="1" applyBorder="1" applyProtection="1">
      <protection locked="0"/>
    </xf>
    <xf numFmtId="0" fontId="0" fillId="4" borderId="34" xfId="0" applyFill="1" applyBorder="1" applyProtection="1">
      <protection locked="0"/>
    </xf>
    <xf numFmtId="0" fontId="0" fillId="4" borderId="35" xfId="0" applyFill="1" applyBorder="1" applyProtection="1">
      <protection locked="0"/>
    </xf>
    <xf numFmtId="0" fontId="0" fillId="4" borderId="36" xfId="0" applyFill="1" applyBorder="1" applyProtection="1">
      <protection locked="0"/>
    </xf>
    <xf numFmtId="0" fontId="23" fillId="4" borderId="0" xfId="0" applyFont="1" applyFill="1"/>
    <xf numFmtId="20" fontId="0" fillId="3" borderId="0" xfId="0" applyNumberFormat="1" applyFill="1" applyBorder="1"/>
    <xf numFmtId="0" fontId="0" fillId="4" borderId="0" xfId="0" applyFill="1" applyAlignment="1">
      <alignment horizontal="center"/>
    </xf>
    <xf numFmtId="165" fontId="0" fillId="3" borderId="28" xfId="0" applyNumberFormat="1" applyFill="1" applyBorder="1" applyAlignment="1">
      <alignment horizontal="left"/>
    </xf>
    <xf numFmtId="165" fontId="0" fillId="3" borderId="0" xfId="0" applyNumberFormat="1" applyFill="1" applyBorder="1" applyAlignment="1">
      <alignment horizontal="left"/>
    </xf>
    <xf numFmtId="165" fontId="0" fillId="3" borderId="25" xfId="0" applyNumberFormat="1" applyFill="1" applyBorder="1" applyAlignment="1">
      <alignment horizontal="left"/>
    </xf>
    <xf numFmtId="165" fontId="0" fillId="3" borderId="0" xfId="0" applyNumberFormat="1" applyFill="1" applyAlignment="1">
      <alignment horizontal="left"/>
    </xf>
    <xf numFmtId="0" fontId="0" fillId="3" borderId="28" xfId="0" applyFill="1" applyBorder="1" applyAlignment="1">
      <alignment horizontal="center"/>
    </xf>
    <xf numFmtId="0" fontId="0" fillId="3" borderId="0" xfId="0" applyFill="1" applyBorder="1" applyAlignment="1">
      <alignment horizontal="center"/>
    </xf>
    <xf numFmtId="3" fontId="0" fillId="3" borderId="0" xfId="0" applyNumberFormat="1" applyFill="1" applyBorder="1" applyAlignment="1">
      <alignment horizontal="center"/>
    </xf>
    <xf numFmtId="0" fontId="0" fillId="3" borderId="25" xfId="0" applyFill="1" applyBorder="1" applyAlignment="1">
      <alignment horizontal="center"/>
    </xf>
    <xf numFmtId="0" fontId="0" fillId="3" borderId="0" xfId="0" applyFill="1" applyBorder="1" applyAlignment="1">
      <alignment horizontal="right"/>
    </xf>
    <xf numFmtId="3" fontId="0" fillId="3" borderId="0" xfId="0" applyNumberFormat="1" applyFill="1" applyBorder="1" applyAlignment="1">
      <alignment horizontal="right"/>
    </xf>
    <xf numFmtId="0" fontId="0" fillId="3" borderId="25" xfId="0" applyFill="1" applyBorder="1" applyAlignment="1">
      <alignment horizontal="right"/>
    </xf>
    <xf numFmtId="0" fontId="0" fillId="4" borderId="0" xfId="0" applyFill="1" applyAlignment="1">
      <alignment horizontal="right"/>
    </xf>
    <xf numFmtId="0" fontId="0" fillId="4" borderId="25" xfId="0" applyFill="1" applyBorder="1"/>
    <xf numFmtId="165" fontId="0" fillId="3" borderId="0" xfId="0" applyNumberFormat="1" applyFill="1" applyBorder="1" applyProtection="1">
      <protection locked="0"/>
    </xf>
    <xf numFmtId="0" fontId="0" fillId="3" borderId="0" xfId="0" applyFill="1" applyBorder="1" applyProtection="1">
      <protection locked="0"/>
    </xf>
    <xf numFmtId="0" fontId="0" fillId="3" borderId="18" xfId="0" applyFill="1" applyBorder="1" applyProtection="1">
      <protection locked="0"/>
    </xf>
    <xf numFmtId="0" fontId="0" fillId="3" borderId="24" xfId="0" applyFill="1" applyBorder="1" applyProtection="1">
      <protection locked="0"/>
    </xf>
    <xf numFmtId="165" fontId="0" fillId="3" borderId="25" xfId="0" applyNumberFormat="1" applyFill="1" applyBorder="1" applyProtection="1">
      <protection locked="0"/>
    </xf>
    <xf numFmtId="0" fontId="0" fillId="3" borderId="25" xfId="0" applyFill="1" applyBorder="1" applyProtection="1">
      <protection locked="0"/>
    </xf>
    <xf numFmtId="0" fontId="0" fillId="4" borderId="23" xfId="0" applyFill="1" applyBorder="1"/>
    <xf numFmtId="0" fontId="0" fillId="4" borderId="26" xfId="0" applyFill="1" applyBorder="1"/>
    <xf numFmtId="0" fontId="0" fillId="4" borderId="34" xfId="0" applyFill="1" applyBorder="1"/>
    <xf numFmtId="0" fontId="0" fillId="4" borderId="39" xfId="0" applyFill="1" applyBorder="1"/>
    <xf numFmtId="0" fontId="0" fillId="4" borderId="35" xfId="0" applyFill="1" applyBorder="1"/>
    <xf numFmtId="0" fontId="0" fillId="4" borderId="36" xfId="0" applyFill="1" applyBorder="1"/>
    <xf numFmtId="0" fontId="0" fillId="4" borderId="41" xfId="0" applyFill="1" applyBorder="1"/>
    <xf numFmtId="0" fontId="0" fillId="4" borderId="12" xfId="0" applyFill="1" applyBorder="1"/>
    <xf numFmtId="0" fontId="0" fillId="4" borderId="42" xfId="0" applyFill="1" applyBorder="1"/>
    <xf numFmtId="0" fontId="23" fillId="3" borderId="25" xfId="0" applyFont="1" applyFill="1" applyBorder="1" applyProtection="1">
      <protection locked="0"/>
    </xf>
    <xf numFmtId="0" fontId="0" fillId="3" borderId="25" xfId="0" applyFill="1" applyBorder="1" applyAlignment="1" applyProtection="1">
      <alignment horizontal="center"/>
      <protection locked="0"/>
    </xf>
    <xf numFmtId="2" fontId="0" fillId="4" borderId="44" xfId="0" applyNumberFormat="1" applyFill="1" applyBorder="1" applyProtection="1"/>
    <xf numFmtId="2" fontId="0" fillId="4" borderId="43" xfId="0" applyNumberFormat="1" applyFill="1" applyBorder="1" applyProtection="1"/>
    <xf numFmtId="0" fontId="27" fillId="4" borderId="0" xfId="0" applyFont="1" applyFill="1" applyBorder="1" applyAlignment="1" applyProtection="1"/>
    <xf numFmtId="0" fontId="0" fillId="4" borderId="0" xfId="0" applyFill="1"/>
    <xf numFmtId="0" fontId="0" fillId="4" borderId="0" xfId="0" applyFill="1" applyBorder="1"/>
    <xf numFmtId="165" fontId="0" fillId="3" borderId="0" xfId="0" applyNumberFormat="1" applyFill="1" applyBorder="1" applyProtection="1">
      <protection locked="0"/>
    </xf>
    <xf numFmtId="0" fontId="0" fillId="3" borderId="0" xfId="0" applyFill="1" applyBorder="1" applyProtection="1">
      <protection locked="0"/>
    </xf>
    <xf numFmtId="0" fontId="0" fillId="3" borderId="18" xfId="0" applyFill="1" applyBorder="1" applyProtection="1">
      <protection locked="0"/>
    </xf>
    <xf numFmtId="0" fontId="0" fillId="4" borderId="23" xfId="0" applyFill="1" applyBorder="1"/>
    <xf numFmtId="2" fontId="0" fillId="4" borderId="13" xfId="0" applyNumberFormat="1" applyFill="1" applyBorder="1" applyProtection="1"/>
    <xf numFmtId="0" fontId="0" fillId="3" borderId="0" xfId="0" applyFill="1" applyBorder="1" applyProtection="1">
      <protection locked="0"/>
    </xf>
    <xf numFmtId="0" fontId="0" fillId="3" borderId="18" xfId="0" applyFill="1" applyBorder="1" applyProtection="1">
      <protection locked="0"/>
    </xf>
    <xf numFmtId="0" fontId="0" fillId="3" borderId="35" xfId="0" applyFill="1" applyBorder="1" applyProtection="1">
      <protection locked="0"/>
    </xf>
    <xf numFmtId="0" fontId="23" fillId="3" borderId="0" xfId="0" applyFont="1" applyFill="1" applyBorder="1" applyProtection="1">
      <protection locked="0"/>
    </xf>
    <xf numFmtId="0" fontId="0" fillId="3" borderId="0" xfId="0" applyFill="1" applyBorder="1" applyAlignment="1" applyProtection="1">
      <alignment horizontal="center"/>
      <protection locked="0"/>
    </xf>
    <xf numFmtId="0" fontId="25" fillId="3" borderId="18" xfId="0" applyFont="1" applyFill="1" applyBorder="1" applyProtection="1">
      <protection locked="0"/>
    </xf>
    <xf numFmtId="168" fontId="25" fillId="3" borderId="0" xfId="0" applyNumberFormat="1" applyFont="1" applyFill="1" applyBorder="1" applyProtection="1">
      <protection locked="0"/>
    </xf>
    <xf numFmtId="0" fontId="25" fillId="3" borderId="0" xfId="0" applyFont="1" applyFill="1" applyBorder="1" applyProtection="1">
      <protection locked="0"/>
    </xf>
    <xf numFmtId="49" fontId="25" fillId="3" borderId="0" xfId="0" applyNumberFormat="1" applyFont="1" applyFill="1" applyBorder="1" applyProtection="1">
      <protection locked="0"/>
    </xf>
    <xf numFmtId="164" fontId="25" fillId="3" borderId="13" xfId="0" applyNumberFormat="1" applyFont="1" applyFill="1" applyBorder="1" applyProtection="1">
      <protection locked="0"/>
    </xf>
    <xf numFmtId="164" fontId="25" fillId="3" borderId="0" xfId="0" applyNumberFormat="1" applyFont="1" applyFill="1" applyBorder="1" applyProtection="1">
      <protection locked="0"/>
    </xf>
    <xf numFmtId="164" fontId="25" fillId="4" borderId="0" xfId="0" applyNumberFormat="1" applyFont="1" applyFill="1" applyBorder="1" applyProtection="1"/>
    <xf numFmtId="164" fontId="25" fillId="4" borderId="13" xfId="0" applyNumberFormat="1" applyFont="1" applyFill="1" applyBorder="1" applyProtection="1"/>
    <xf numFmtId="164" fontId="25" fillId="3" borderId="12" xfId="0" applyNumberFormat="1" applyFont="1" applyFill="1" applyBorder="1" applyProtection="1">
      <protection locked="0"/>
    </xf>
    <xf numFmtId="164" fontId="25" fillId="3" borderId="35" xfId="0" applyNumberFormat="1" applyFont="1" applyFill="1" applyBorder="1" applyProtection="1">
      <protection locked="0"/>
    </xf>
    <xf numFmtId="2" fontId="25" fillId="3" borderId="0" xfId="0" applyNumberFormat="1" applyFont="1" applyFill="1" applyBorder="1" applyProtection="1">
      <protection locked="0"/>
    </xf>
    <xf numFmtId="2" fontId="25" fillId="4" borderId="0" xfId="0" applyNumberFormat="1" applyFont="1" applyFill="1" applyBorder="1" applyProtection="1"/>
    <xf numFmtId="2" fontId="25" fillId="4" borderId="35" xfId="0" applyNumberFormat="1" applyFont="1" applyFill="1" applyBorder="1" applyProtection="1"/>
    <xf numFmtId="2" fontId="25" fillId="4" borderId="23" xfId="0" applyNumberFormat="1" applyFont="1" applyFill="1" applyBorder="1" applyProtection="1"/>
    <xf numFmtId="0" fontId="25" fillId="4" borderId="0" xfId="0" applyFont="1" applyFill="1" applyProtection="1"/>
    <xf numFmtId="0" fontId="25" fillId="3" borderId="35" xfId="0" applyFont="1" applyFill="1" applyBorder="1" applyProtection="1">
      <protection locked="0"/>
    </xf>
    <xf numFmtId="49" fontId="26" fillId="3" borderId="0" xfId="0" applyNumberFormat="1" applyFont="1" applyFill="1" applyBorder="1" applyProtection="1">
      <protection locked="0"/>
    </xf>
    <xf numFmtId="49" fontId="25" fillId="3" borderId="35" xfId="0" applyNumberFormat="1" applyFont="1" applyFill="1" applyBorder="1" applyAlignment="1" applyProtection="1">
      <alignment horizontal="center"/>
      <protection locked="0"/>
    </xf>
    <xf numFmtId="49" fontId="25" fillId="3" borderId="0" xfId="0" applyNumberFormat="1" applyFont="1" applyFill="1" applyBorder="1" applyAlignment="1" applyProtection="1">
      <alignment horizontal="center"/>
      <protection locked="0"/>
    </xf>
    <xf numFmtId="49" fontId="25" fillId="3" borderId="18" xfId="0" applyNumberFormat="1" applyFont="1" applyFill="1" applyBorder="1" applyProtection="1">
      <protection locked="0"/>
    </xf>
    <xf numFmtId="0" fontId="25" fillId="4" borderId="0" xfId="0" applyFont="1" applyFill="1" applyAlignment="1" applyProtection="1">
      <alignment wrapText="1"/>
    </xf>
    <xf numFmtId="165" fontId="25" fillId="3" borderId="0" xfId="0" applyNumberFormat="1" applyFont="1" applyFill="1" applyBorder="1" applyProtection="1">
      <protection locked="0"/>
    </xf>
    <xf numFmtId="0" fontId="26" fillId="3" borderId="0" xfId="0" applyFont="1" applyFill="1" applyBorder="1" applyProtection="1">
      <protection locked="0"/>
    </xf>
    <xf numFmtId="0" fontId="25" fillId="3" borderId="34" xfId="0" applyFont="1" applyFill="1" applyBorder="1" applyAlignment="1" applyProtection="1">
      <alignment horizontal="center"/>
      <protection locked="0"/>
    </xf>
    <xf numFmtId="0" fontId="25" fillId="3" borderId="40" xfId="0" applyFont="1" applyFill="1" applyBorder="1" applyAlignment="1" applyProtection="1">
      <alignment horizontal="center"/>
      <protection locked="0"/>
    </xf>
    <xf numFmtId="164" fontId="25" fillId="3" borderId="43" xfId="0" applyNumberFormat="1" applyFont="1" applyFill="1" applyBorder="1" applyProtection="1">
      <protection locked="0"/>
    </xf>
    <xf numFmtId="2" fontId="25" fillId="4" borderId="34" xfId="0" applyNumberFormat="1" applyFont="1" applyFill="1" applyBorder="1" applyProtection="1"/>
    <xf numFmtId="2" fontId="25" fillId="4" borderId="40" xfId="0" applyNumberFormat="1" applyFont="1" applyFill="1" applyBorder="1" applyProtection="1"/>
    <xf numFmtId="2" fontId="25" fillId="4" borderId="39" xfId="0" applyNumberFormat="1" applyFont="1" applyFill="1" applyBorder="1" applyProtection="1"/>
    <xf numFmtId="164" fontId="25" fillId="4" borderId="0" xfId="0" applyNumberFormat="1" applyFont="1" applyFill="1" applyProtection="1"/>
    <xf numFmtId="0" fontId="25" fillId="3" borderId="35" xfId="0" applyFont="1" applyFill="1" applyBorder="1" applyAlignment="1" applyProtection="1">
      <alignment horizontal="center"/>
      <protection locked="0"/>
    </xf>
    <xf numFmtId="0" fontId="25" fillId="3" borderId="0" xfId="0" applyFont="1" applyFill="1" applyBorder="1" applyAlignment="1" applyProtection="1">
      <alignment horizontal="center"/>
      <protection locked="0"/>
    </xf>
    <xf numFmtId="164" fontId="25" fillId="3" borderId="34" xfId="0" applyNumberFormat="1" applyFont="1" applyFill="1" applyBorder="1" applyProtection="1">
      <protection locked="0"/>
    </xf>
    <xf numFmtId="0" fontId="25" fillId="3" borderId="24" xfId="0" applyFont="1" applyFill="1" applyBorder="1" applyProtection="1">
      <protection locked="0"/>
    </xf>
    <xf numFmtId="165" fontId="25" fillId="3" borderId="25" xfId="0" applyNumberFormat="1" applyFont="1" applyFill="1" applyBorder="1" applyProtection="1">
      <protection locked="0"/>
    </xf>
    <xf numFmtId="0" fontId="25" fillId="3" borderId="25" xfId="0" applyFont="1" applyFill="1" applyBorder="1" applyProtection="1">
      <protection locked="0"/>
    </xf>
    <xf numFmtId="49" fontId="25" fillId="3" borderId="25" xfId="0" applyNumberFormat="1" applyFont="1" applyFill="1" applyBorder="1" applyProtection="1">
      <protection locked="0"/>
    </xf>
    <xf numFmtId="0" fontId="26" fillId="3" borderId="25" xfId="0" applyFont="1" applyFill="1" applyBorder="1" applyProtection="1">
      <protection locked="0"/>
    </xf>
    <xf numFmtId="0" fontId="25" fillId="3" borderId="36" xfId="0" applyFont="1" applyFill="1" applyBorder="1" applyAlignment="1" applyProtection="1">
      <alignment horizontal="center"/>
      <protection locked="0"/>
    </xf>
    <xf numFmtId="0" fontId="25" fillId="3" borderId="25" xfId="0" applyFont="1" applyFill="1" applyBorder="1" applyAlignment="1" applyProtection="1">
      <alignment horizontal="center"/>
      <protection locked="0"/>
    </xf>
    <xf numFmtId="164" fontId="25" fillId="3" borderId="44" xfId="0" applyNumberFormat="1" applyFont="1" applyFill="1" applyBorder="1" applyProtection="1">
      <protection locked="0"/>
    </xf>
    <xf numFmtId="164" fontId="25" fillId="3" borderId="25" xfId="0" applyNumberFormat="1" applyFont="1" applyFill="1" applyBorder="1" applyProtection="1">
      <protection locked="0"/>
    </xf>
    <xf numFmtId="164" fontId="25" fillId="4" borderId="25" xfId="0" applyNumberFormat="1" applyFont="1" applyFill="1" applyBorder="1" applyProtection="1"/>
    <xf numFmtId="164" fontId="25" fillId="4" borderId="44" xfId="0" applyNumberFormat="1" applyFont="1" applyFill="1" applyBorder="1" applyProtection="1"/>
    <xf numFmtId="164" fontId="25" fillId="3" borderId="42" xfId="0" applyNumberFormat="1" applyFont="1" applyFill="1" applyBorder="1" applyProtection="1">
      <protection locked="0"/>
    </xf>
    <xf numFmtId="164" fontId="25" fillId="3" borderId="36" xfId="0" applyNumberFormat="1" applyFont="1" applyFill="1" applyBorder="1" applyProtection="1">
      <protection locked="0"/>
    </xf>
    <xf numFmtId="2" fontId="25" fillId="3" borderId="25" xfId="0" applyNumberFormat="1" applyFont="1" applyFill="1" applyBorder="1" applyProtection="1">
      <protection locked="0"/>
    </xf>
    <xf numFmtId="2" fontId="25" fillId="4" borderId="25" xfId="0" applyNumberFormat="1" applyFont="1" applyFill="1" applyBorder="1" applyProtection="1"/>
    <xf numFmtId="2" fontId="25" fillId="4" borderId="36" xfId="0" applyNumberFormat="1" applyFont="1" applyFill="1" applyBorder="1" applyProtection="1"/>
    <xf numFmtId="2" fontId="25" fillId="4" borderId="26" xfId="0" applyNumberFormat="1" applyFont="1" applyFill="1" applyBorder="1" applyProtection="1"/>
    <xf numFmtId="165" fontId="25" fillId="4" borderId="0" xfId="0" applyNumberFormat="1" applyFont="1" applyFill="1" applyProtection="1"/>
    <xf numFmtId="49" fontId="25" fillId="4" borderId="0" xfId="0" applyNumberFormat="1" applyFont="1" applyFill="1" applyProtection="1"/>
    <xf numFmtId="0" fontId="26" fillId="4" borderId="0" xfId="0" applyFont="1" applyFill="1" applyProtection="1"/>
    <xf numFmtId="0" fontId="25" fillId="4" borderId="0" xfId="0" applyFont="1" applyFill="1" applyAlignment="1" applyProtection="1">
      <alignment horizontal="center"/>
    </xf>
    <xf numFmtId="2" fontId="25" fillId="4" borderId="0" xfId="0" applyNumberFormat="1" applyFont="1" applyFill="1" applyProtection="1"/>
    <xf numFmtId="0" fontId="25" fillId="4" borderId="0" xfId="0" applyFont="1" applyFill="1" applyBorder="1" applyProtection="1"/>
    <xf numFmtId="0" fontId="25" fillId="4" borderId="0" xfId="0" applyFont="1" applyFill="1"/>
    <xf numFmtId="0" fontId="25" fillId="4" borderId="0" xfId="0" applyFont="1" applyFill="1" applyAlignment="1">
      <alignment wrapText="1"/>
    </xf>
    <xf numFmtId="0" fontId="25" fillId="3" borderId="40" xfId="0" applyFont="1" applyFill="1" applyBorder="1" applyProtection="1">
      <protection locked="0"/>
    </xf>
    <xf numFmtId="0" fontId="26" fillId="3" borderId="40" xfId="0" applyFont="1" applyFill="1" applyBorder="1" applyProtection="1">
      <protection locked="0"/>
    </xf>
    <xf numFmtId="0" fontId="25" fillId="3" borderId="43" xfId="0" applyFont="1" applyFill="1" applyBorder="1" applyAlignment="1" applyProtection="1">
      <alignment horizontal="center"/>
      <protection locked="0"/>
    </xf>
    <xf numFmtId="0" fontId="25" fillId="3" borderId="34" xfId="0" applyFont="1" applyFill="1" applyBorder="1" applyProtection="1">
      <protection locked="0"/>
    </xf>
    <xf numFmtId="0" fontId="25" fillId="3" borderId="13" xfId="0" applyFont="1" applyFill="1" applyBorder="1" applyAlignment="1" applyProtection="1">
      <alignment horizontal="center"/>
      <protection locked="0"/>
    </xf>
    <xf numFmtId="0" fontId="25" fillId="3" borderId="44" xfId="0" applyFont="1" applyFill="1" applyBorder="1" applyAlignment="1" applyProtection="1">
      <alignment horizontal="center"/>
      <protection locked="0"/>
    </xf>
    <xf numFmtId="0" fontId="25" fillId="3" borderId="36" xfId="0" applyFont="1" applyFill="1" applyBorder="1" applyProtection="1">
      <protection locked="0"/>
    </xf>
    <xf numFmtId="0" fontId="26" fillId="4" borderId="0" xfId="0" applyFont="1" applyFill="1"/>
    <xf numFmtId="0" fontId="25" fillId="4" borderId="0" xfId="0" applyFont="1" applyFill="1" applyAlignment="1">
      <alignment horizontal="center"/>
    </xf>
    <xf numFmtId="167" fontId="25" fillId="4" borderId="35" xfId="0" applyNumberFormat="1" applyFont="1" applyFill="1" applyBorder="1" applyProtection="1">
      <protection locked="0"/>
    </xf>
    <xf numFmtId="167" fontId="25" fillId="4" borderId="0" xfId="0" applyNumberFormat="1" applyFont="1" applyFill="1" applyBorder="1" applyProtection="1">
      <protection locked="0"/>
    </xf>
    <xf numFmtId="167" fontId="25" fillId="4" borderId="0" xfId="0" applyNumberFormat="1" applyFont="1" applyFill="1" applyBorder="1" applyProtection="1"/>
    <xf numFmtId="167" fontId="25" fillId="4" borderId="23" xfId="0" applyNumberFormat="1" applyFont="1" applyFill="1" applyBorder="1" applyProtection="1"/>
    <xf numFmtId="167" fontId="25" fillId="4" borderId="36" xfId="0" applyNumberFormat="1" applyFont="1" applyFill="1" applyBorder="1" applyProtection="1">
      <protection locked="0"/>
    </xf>
    <xf numFmtId="167" fontId="25" fillId="4" borderId="25" xfId="0" applyNumberFormat="1" applyFont="1" applyFill="1" applyBorder="1" applyProtection="1">
      <protection locked="0"/>
    </xf>
    <xf numFmtId="167" fontId="25" fillId="4" borderId="25" xfId="0" applyNumberFormat="1" applyFont="1" applyFill="1" applyBorder="1" applyProtection="1"/>
    <xf numFmtId="167" fontId="25" fillId="4" borderId="26" xfId="0" applyNumberFormat="1" applyFont="1" applyFill="1" applyBorder="1" applyProtection="1"/>
    <xf numFmtId="2" fontId="25" fillId="3" borderId="34" xfId="0" applyNumberFormat="1" applyFont="1" applyFill="1" applyBorder="1" applyProtection="1">
      <protection locked="0"/>
    </xf>
    <xf numFmtId="2" fontId="25" fillId="4" borderId="35" xfId="0" applyNumberFormat="1" applyFont="1" applyFill="1" applyBorder="1"/>
    <xf numFmtId="2" fontId="25" fillId="4" borderId="13" xfId="0" applyNumberFormat="1" applyFont="1" applyFill="1" applyBorder="1"/>
    <xf numFmtId="2" fontId="25" fillId="4" borderId="0" xfId="0" applyNumberFormat="1" applyFont="1" applyFill="1" applyBorder="1"/>
    <xf numFmtId="2" fontId="25" fillId="4" borderId="23" xfId="0" applyNumberFormat="1" applyFont="1" applyFill="1" applyBorder="1"/>
    <xf numFmtId="2" fontId="25" fillId="3" borderId="35" xfId="0" applyNumberFormat="1" applyFont="1" applyFill="1" applyBorder="1" applyProtection="1">
      <protection locked="0"/>
    </xf>
    <xf numFmtId="2" fontId="25" fillId="3" borderId="36" xfId="0" applyNumberFormat="1" applyFont="1" applyFill="1" applyBorder="1" applyProtection="1">
      <protection locked="0"/>
    </xf>
    <xf numFmtId="2" fontId="25" fillId="4" borderId="36" xfId="0" applyNumberFormat="1" applyFont="1" applyFill="1" applyBorder="1"/>
    <xf numFmtId="2" fontId="25" fillId="4" borderId="44" xfId="0" applyNumberFormat="1" applyFont="1" applyFill="1" applyBorder="1"/>
    <xf numFmtId="2" fontId="25" fillId="4" borderId="25" xfId="0" applyNumberFormat="1" applyFont="1" applyFill="1" applyBorder="1"/>
    <xf numFmtId="2" fontId="25" fillId="4" borderId="26" xfId="0" applyNumberFormat="1" applyFont="1" applyFill="1" applyBorder="1"/>
    <xf numFmtId="2" fontId="25" fillId="4" borderId="0" xfId="0" applyNumberFormat="1" applyFont="1" applyFill="1"/>
    <xf numFmtId="2" fontId="0" fillId="3" borderId="0" xfId="0" applyNumberFormat="1" applyFill="1" applyBorder="1" applyProtection="1">
      <protection locked="0"/>
    </xf>
    <xf numFmtId="2" fontId="25" fillId="3" borderId="40" xfId="0" applyNumberFormat="1" applyFont="1" applyFill="1" applyBorder="1" applyProtection="1">
      <protection locked="0"/>
    </xf>
    <xf numFmtId="2" fontId="25" fillId="4" borderId="43" xfId="0" applyNumberFormat="1" applyFont="1" applyFill="1" applyBorder="1" applyProtection="1"/>
    <xf numFmtId="2" fontId="25" fillId="4" borderId="13" xfId="0" applyNumberFormat="1" applyFont="1" applyFill="1" applyBorder="1" applyProtection="1"/>
    <xf numFmtId="2" fontId="25" fillId="4" borderId="44" xfId="0" applyNumberFormat="1" applyFont="1" applyFill="1" applyBorder="1" applyProtection="1"/>
    <xf numFmtId="0" fontId="0" fillId="3" borderId="48" xfId="0" applyFill="1" applyBorder="1"/>
    <xf numFmtId="164" fontId="0" fillId="3" borderId="0" xfId="0" applyNumberFormat="1" applyFill="1" applyBorder="1"/>
    <xf numFmtId="164" fontId="0" fillId="3" borderId="25" xfId="0" applyNumberFormat="1" applyFill="1" applyBorder="1"/>
    <xf numFmtId="43" fontId="25" fillId="4" borderId="0" xfId="87" applyFont="1" applyFill="1" applyProtection="1"/>
    <xf numFmtId="2" fontId="28" fillId="3" borderId="0" xfId="0" applyNumberFormat="1" applyFont="1" applyFill="1" applyBorder="1" applyProtection="1">
      <protection locked="0"/>
    </xf>
    <xf numFmtId="0" fontId="0" fillId="3" borderId="49" xfId="0" applyFill="1" applyBorder="1"/>
    <xf numFmtId="0" fontId="0" fillId="3" borderId="28" xfId="0" applyFill="1" applyBorder="1" applyAlignment="1">
      <alignment horizontal="left"/>
    </xf>
    <xf numFmtId="0" fontId="0" fillId="3" borderId="0" xfId="0" applyFill="1" applyBorder="1" applyAlignment="1" applyProtection="1">
      <alignment wrapText="1"/>
      <protection locked="0"/>
    </xf>
    <xf numFmtId="0" fontId="0" fillId="4" borderId="0" xfId="0" applyFill="1" applyAlignment="1"/>
    <xf numFmtId="0" fontId="0" fillId="3" borderId="18" xfId="0" applyFill="1" applyBorder="1" applyAlignment="1" applyProtection="1">
      <protection locked="0"/>
    </xf>
    <xf numFmtId="165" fontId="0" fillId="3" borderId="0" xfId="0" applyNumberFormat="1" applyFill="1" applyBorder="1" applyAlignment="1" applyProtection="1">
      <protection locked="0"/>
    </xf>
    <xf numFmtId="0" fontId="0" fillId="3" borderId="0" xfId="0" applyFill="1" applyBorder="1" applyAlignment="1" applyProtection="1">
      <protection locked="0"/>
    </xf>
    <xf numFmtId="0" fontId="0" fillId="4" borderId="0" xfId="0" applyFill="1" applyBorder="1" applyAlignment="1"/>
    <xf numFmtId="0" fontId="0" fillId="4" borderId="35" xfId="0" applyFill="1" applyBorder="1" applyAlignment="1"/>
    <xf numFmtId="0" fontId="0" fillId="4" borderId="23" xfId="0" applyFill="1" applyBorder="1" applyAlignment="1"/>
    <xf numFmtId="0" fontId="0" fillId="3" borderId="24" xfId="0" applyFill="1" applyBorder="1" applyAlignment="1" applyProtection="1">
      <protection locked="0"/>
    </xf>
    <xf numFmtId="0" fontId="0" fillId="3" borderId="25" xfId="0" applyFill="1" applyBorder="1" applyAlignment="1" applyProtection="1">
      <protection locked="0"/>
    </xf>
    <xf numFmtId="0" fontId="0" fillId="4" borderId="54" xfId="0" applyFill="1" applyBorder="1" applyAlignment="1"/>
    <xf numFmtId="0" fontId="0" fillId="4" borderId="26" xfId="0" applyFill="1" applyBorder="1" applyAlignment="1"/>
    <xf numFmtId="165" fontId="0" fillId="3" borderId="25" xfId="0" applyNumberFormat="1" applyFill="1" applyBorder="1" applyAlignment="1" applyProtection="1">
      <protection locked="0"/>
    </xf>
    <xf numFmtId="0" fontId="0" fillId="4" borderId="25" xfId="0" applyFill="1" applyBorder="1" applyAlignment="1"/>
    <xf numFmtId="0" fontId="0" fillId="4" borderId="36" xfId="0" applyFill="1" applyBorder="1" applyAlignment="1"/>
    <xf numFmtId="165" fontId="0" fillId="4" borderId="0" xfId="0" applyNumberFormat="1" applyFill="1" applyAlignment="1"/>
    <xf numFmtId="0" fontId="0" fillId="3" borderId="55" xfId="0" applyFill="1" applyBorder="1" applyProtection="1">
      <protection locked="0"/>
    </xf>
    <xf numFmtId="0" fontId="0" fillId="3" borderId="12" xfId="0" applyFill="1" applyBorder="1" applyProtection="1">
      <protection locked="0"/>
    </xf>
    <xf numFmtId="0" fontId="0" fillId="3" borderId="42" xfId="0" applyFill="1" applyBorder="1" applyProtection="1">
      <protection locked="0"/>
    </xf>
    <xf numFmtId="0" fontId="0" fillId="3" borderId="41" xfId="0" applyFill="1" applyBorder="1" applyAlignment="1" applyProtection="1">
      <protection locked="0"/>
    </xf>
    <xf numFmtId="0" fontId="0" fillId="3" borderId="12" xfId="0" applyFill="1" applyBorder="1" applyAlignment="1" applyProtection="1">
      <protection locked="0"/>
    </xf>
    <xf numFmtId="0" fontId="0" fillId="3" borderId="42" xfId="0" applyFill="1" applyBorder="1" applyAlignment="1" applyProtection="1">
      <protection locked="0"/>
    </xf>
    <xf numFmtId="0" fontId="10" fillId="4" borderId="0" xfId="2" applyFont="1" applyFill="1" applyAlignment="1" applyProtection="1">
      <alignment wrapText="1"/>
      <protection locked="0"/>
    </xf>
    <xf numFmtId="0" fontId="10" fillId="4" borderId="0" xfId="2" applyFont="1" applyFill="1" applyProtection="1">
      <protection locked="0"/>
    </xf>
    <xf numFmtId="0" fontId="0" fillId="4" borderId="0" xfId="0" applyFill="1" applyProtection="1">
      <protection locked="0"/>
    </xf>
    <xf numFmtId="0" fontId="12" fillId="4" borderId="0" xfId="2" applyFont="1" applyFill="1" applyProtection="1">
      <protection locked="0"/>
    </xf>
    <xf numFmtId="0" fontId="0" fillId="4" borderId="0" xfId="0" applyFill="1" applyAlignment="1" applyProtection="1">
      <alignment wrapText="1"/>
      <protection locked="0"/>
    </xf>
    <xf numFmtId="0" fontId="0" fillId="4" borderId="0" xfId="0" applyFill="1" applyProtection="1"/>
    <xf numFmtId="0" fontId="27" fillId="3" borderId="1" xfId="0" applyFont="1" applyFill="1" applyBorder="1" applyAlignment="1" applyProtection="1">
      <alignment horizontal="center"/>
    </xf>
    <xf numFmtId="0" fontId="27" fillId="9" borderId="8" xfId="0" applyFont="1" applyFill="1" applyBorder="1" applyAlignment="1" applyProtection="1"/>
    <xf numFmtId="0" fontId="27" fillId="9" borderId="6" xfId="0" applyFont="1" applyFill="1" applyBorder="1" applyAlignment="1" applyProtection="1">
      <alignment horizontal="center"/>
    </xf>
    <xf numFmtId="0" fontId="27" fillId="2" borderId="4" xfId="0" applyFont="1" applyFill="1" applyBorder="1" applyAlignment="1" applyProtection="1"/>
    <xf numFmtId="0" fontId="27" fillId="2" borderId="5" xfId="0" applyFont="1" applyFill="1" applyBorder="1" applyAlignment="1" applyProtection="1"/>
    <xf numFmtId="0" fontId="25" fillId="3" borderId="20" xfId="0" applyFont="1" applyFill="1" applyBorder="1" applyProtection="1"/>
    <xf numFmtId="165" fontId="25" fillId="3" borderId="12" xfId="0" applyNumberFormat="1" applyFont="1" applyFill="1" applyBorder="1" applyProtection="1"/>
    <xf numFmtId="0" fontId="25" fillId="3" borderId="35" xfId="0" applyFont="1" applyFill="1" applyBorder="1" applyProtection="1"/>
    <xf numFmtId="49" fontId="25" fillId="3" borderId="12" xfId="0" applyNumberFormat="1" applyFont="1" applyFill="1" applyBorder="1" applyProtection="1"/>
    <xf numFmtId="0" fontId="25" fillId="3" borderId="12" xfId="0" applyFont="1" applyFill="1" applyBorder="1" applyProtection="1"/>
    <xf numFmtId="0" fontId="26" fillId="3" borderId="12" xfId="0" applyFont="1" applyFill="1" applyBorder="1" applyProtection="1"/>
    <xf numFmtId="0" fontId="25" fillId="3" borderId="21" xfId="0" applyFont="1" applyFill="1" applyBorder="1" applyAlignment="1" applyProtection="1">
      <alignment wrapText="1"/>
    </xf>
    <xf numFmtId="165" fontId="25" fillId="3" borderId="3" xfId="0" applyNumberFormat="1" applyFont="1" applyFill="1" applyBorder="1" applyAlignment="1" applyProtection="1">
      <alignment wrapText="1"/>
    </xf>
    <xf numFmtId="0" fontId="25" fillId="3" borderId="0" xfId="0" applyFont="1" applyFill="1" applyBorder="1" applyAlignment="1" applyProtection="1">
      <alignment wrapText="1"/>
    </xf>
    <xf numFmtId="0" fontId="25" fillId="3" borderId="3" xfId="0" applyFont="1" applyFill="1" applyBorder="1" applyAlignment="1" applyProtection="1">
      <alignment wrapText="1"/>
    </xf>
    <xf numFmtId="49" fontId="25" fillId="3" borderId="3" xfId="0" applyNumberFormat="1" applyFont="1" applyFill="1" applyBorder="1" applyAlignment="1" applyProtection="1">
      <alignment wrapText="1"/>
    </xf>
    <xf numFmtId="0" fontId="25" fillId="3" borderId="2" xfId="0" applyFont="1" applyFill="1" applyBorder="1" applyAlignment="1" applyProtection="1">
      <alignment wrapText="1"/>
    </xf>
    <xf numFmtId="0" fontId="25" fillId="4" borderId="7" xfId="0" applyFont="1" applyFill="1" applyBorder="1" applyAlignment="1" applyProtection="1">
      <alignment horizontal="center" wrapText="1"/>
    </xf>
    <xf numFmtId="0" fontId="25" fillId="4" borderId="2" xfId="0" applyFont="1" applyFill="1" applyBorder="1" applyAlignment="1" applyProtection="1">
      <alignment horizontal="center" wrapText="1"/>
    </xf>
    <xf numFmtId="0" fontId="25" fillId="8" borderId="11" xfId="0" applyFont="1" applyFill="1" applyBorder="1" applyAlignment="1" applyProtection="1">
      <alignment wrapText="1"/>
    </xf>
    <xf numFmtId="0" fontId="25" fillId="8" borderId="12" xfId="0" applyFont="1" applyFill="1" applyBorder="1" applyAlignment="1" applyProtection="1">
      <alignment wrapText="1"/>
    </xf>
    <xf numFmtId="0" fontId="25" fillId="8" borderId="22" xfId="0" applyFont="1" applyFill="1" applyBorder="1" applyAlignment="1" applyProtection="1">
      <alignment wrapText="1"/>
    </xf>
    <xf numFmtId="0" fontId="25" fillId="3" borderId="3" xfId="0" applyFont="1" applyFill="1" applyBorder="1" applyAlignment="1" applyProtection="1">
      <alignment horizontal="center" wrapText="1"/>
    </xf>
    <xf numFmtId="2" fontId="25" fillId="3" borderId="3" xfId="0" applyNumberFormat="1" applyFont="1" applyFill="1" applyBorder="1" applyAlignment="1" applyProtection="1">
      <alignment wrapText="1"/>
    </xf>
    <xf numFmtId="0" fontId="0" fillId="3" borderId="3" xfId="0" applyFill="1" applyBorder="1" applyAlignment="1" applyProtection="1">
      <alignment wrapText="1"/>
    </xf>
    <xf numFmtId="2" fontId="25" fillId="4" borderId="47" xfId="0" applyNumberFormat="1" applyFont="1" applyFill="1" applyBorder="1" applyAlignment="1" applyProtection="1">
      <alignment wrapText="1"/>
    </xf>
    <xf numFmtId="2" fontId="25" fillId="2" borderId="3" xfId="0" applyNumberFormat="1" applyFont="1" applyFill="1" applyBorder="1" applyAlignment="1" applyProtection="1">
      <alignment wrapText="1"/>
    </xf>
    <xf numFmtId="2" fontId="25" fillId="8" borderId="10" xfId="0" applyNumberFormat="1" applyFont="1" applyFill="1" applyBorder="1" applyAlignment="1" applyProtection="1">
      <alignment wrapText="1"/>
    </xf>
    <xf numFmtId="2" fontId="25" fillId="8" borderId="27" xfId="0" applyNumberFormat="1" applyFont="1" applyFill="1" applyBorder="1" applyAlignment="1" applyProtection="1">
      <alignment wrapText="1"/>
    </xf>
    <xf numFmtId="0" fontId="27" fillId="3" borderId="4" xfId="0" applyFont="1" applyFill="1" applyBorder="1" applyAlignment="1" applyProtection="1"/>
    <xf numFmtId="0" fontId="27" fillId="8" borderId="12" xfId="0" applyFont="1" applyFill="1" applyBorder="1" applyAlignment="1" applyProtection="1">
      <alignment wrapText="1"/>
    </xf>
    <xf numFmtId="0" fontId="27" fillId="8" borderId="13" xfId="0" applyFont="1" applyFill="1" applyBorder="1" applyAlignment="1" applyProtection="1">
      <alignment wrapText="1"/>
    </xf>
    <xf numFmtId="0" fontId="27" fillId="8" borderId="0" xfId="0" applyFont="1" applyFill="1" applyBorder="1" applyAlignment="1" applyProtection="1">
      <alignment wrapText="1"/>
    </xf>
    <xf numFmtId="0" fontId="27" fillId="8" borderId="11" xfId="0" applyFont="1" applyFill="1" applyBorder="1" applyAlignment="1" applyProtection="1">
      <alignment wrapText="1"/>
    </xf>
    <xf numFmtId="0" fontId="25" fillId="10" borderId="2" xfId="0" applyFont="1" applyFill="1" applyBorder="1" applyAlignment="1" applyProtection="1">
      <alignment wrapText="1"/>
    </xf>
    <xf numFmtId="0" fontId="25" fillId="10" borderId="7" xfId="0" applyFont="1" applyFill="1" applyBorder="1" applyAlignment="1" applyProtection="1">
      <alignment wrapText="1"/>
    </xf>
    <xf numFmtId="0" fontId="25" fillId="10" borderId="50" xfId="0" applyFont="1" applyFill="1" applyBorder="1" applyAlignment="1" applyProtection="1">
      <alignment wrapText="1"/>
    </xf>
    <xf numFmtId="0" fontId="7" fillId="4" borderId="1" xfId="0" applyFont="1" applyFill="1" applyBorder="1" applyAlignment="1" applyProtection="1">
      <alignment horizontal="center" wrapText="1"/>
    </xf>
    <xf numFmtId="0" fontId="7" fillId="3" borderId="1" xfId="0" applyFont="1" applyFill="1" applyBorder="1" applyAlignment="1" applyProtection="1">
      <alignment horizontal="center"/>
    </xf>
    <xf numFmtId="49" fontId="0" fillId="3" borderId="10" xfId="0" applyNumberFormat="1" applyFill="1" applyBorder="1" applyAlignment="1" applyProtection="1">
      <alignment wrapText="1"/>
    </xf>
    <xf numFmtId="49" fontId="0" fillId="3" borderId="3" xfId="0" applyNumberFormat="1" applyFill="1" applyBorder="1" applyAlignment="1" applyProtection="1">
      <alignment wrapText="1"/>
    </xf>
    <xf numFmtId="0" fontId="0" fillId="3" borderId="21" xfId="0" applyFill="1" applyBorder="1" applyAlignment="1" applyProtection="1">
      <alignment wrapText="1"/>
    </xf>
    <xf numFmtId="0" fontId="0" fillId="3" borderId="3" xfId="0" applyFont="1" applyFill="1" applyBorder="1" applyAlignment="1" applyProtection="1">
      <alignment wrapText="1"/>
    </xf>
    <xf numFmtId="0" fontId="0" fillId="3" borderId="3" xfId="0" applyFill="1" applyBorder="1" applyAlignment="1" applyProtection="1">
      <alignment horizontal="center" wrapText="1"/>
    </xf>
    <xf numFmtId="0" fontId="0" fillId="3" borderId="12" xfId="0" applyFill="1" applyBorder="1" applyAlignment="1" applyProtection="1">
      <alignment wrapText="1"/>
    </xf>
    <xf numFmtId="0" fontId="0" fillId="4" borderId="12" xfId="0" applyFill="1" applyBorder="1" applyAlignment="1" applyProtection="1">
      <alignment wrapText="1"/>
    </xf>
    <xf numFmtId="0" fontId="0" fillId="8" borderId="12" xfId="0" applyFill="1" applyBorder="1" applyAlignment="1" applyProtection="1">
      <alignment wrapText="1"/>
    </xf>
    <xf numFmtId="0" fontId="0" fillId="8" borderId="22" xfId="0" applyFill="1" applyBorder="1" applyAlignment="1" applyProtection="1">
      <alignment wrapText="1"/>
    </xf>
    <xf numFmtId="0" fontId="0" fillId="10" borderId="2" xfId="0" applyFill="1" applyBorder="1" applyAlignment="1" applyProtection="1"/>
    <xf numFmtId="0" fontId="7" fillId="3" borderId="1" xfId="0" applyFont="1" applyFill="1" applyBorder="1" applyAlignment="1" applyProtection="1">
      <alignment horizontal="center" wrapText="1"/>
    </xf>
    <xf numFmtId="0" fontId="0" fillId="4" borderId="0" xfId="0" applyFill="1" applyAlignment="1" applyProtection="1"/>
    <xf numFmtId="0" fontId="7" fillId="15" borderId="18" xfId="0" applyFont="1" applyFill="1" applyBorder="1" applyAlignment="1" applyProtection="1">
      <alignment horizontal="center"/>
    </xf>
    <xf numFmtId="0" fontId="7" fillId="15" borderId="17" xfId="0" applyFont="1" applyFill="1" applyBorder="1" applyAlignment="1" applyProtection="1">
      <alignment horizontal="center"/>
    </xf>
    <xf numFmtId="0" fontId="7" fillId="15" borderId="30" xfId="0" applyFont="1" applyFill="1" applyBorder="1" applyAlignment="1" applyProtection="1">
      <alignment horizontal="center"/>
    </xf>
    <xf numFmtId="0" fontId="0" fillId="3" borderId="10" xfId="0" applyFill="1" applyBorder="1" applyAlignment="1" applyProtection="1">
      <alignment wrapText="1"/>
    </xf>
    <xf numFmtId="0" fontId="0" fillId="4" borderId="0" xfId="0" applyFill="1" applyAlignment="1" applyProtection="1">
      <alignment wrapText="1"/>
    </xf>
    <xf numFmtId="49" fontId="0" fillId="3" borderId="32" xfId="0" applyNumberFormat="1" applyFill="1" applyBorder="1" applyAlignment="1" applyProtection="1">
      <alignment wrapText="1"/>
    </xf>
    <xf numFmtId="49" fontId="0" fillId="3" borderId="16" xfId="0" applyNumberFormat="1" applyFill="1" applyBorder="1" applyAlignment="1" applyProtection="1">
      <alignment wrapText="1"/>
    </xf>
    <xf numFmtId="49" fontId="0" fillId="4" borderId="16" xfId="0" applyNumberFormat="1" applyFill="1" applyBorder="1" applyAlignment="1" applyProtection="1">
      <alignment wrapText="1"/>
    </xf>
    <xf numFmtId="49" fontId="0" fillId="4" borderId="53" xfId="0" applyNumberFormat="1" applyFill="1" applyBorder="1" applyAlignment="1" applyProtection="1">
      <alignment wrapText="1"/>
    </xf>
    <xf numFmtId="0" fontId="7" fillId="3" borderId="6" xfId="0" applyFont="1" applyFill="1" applyBorder="1" applyAlignment="1" applyProtection="1">
      <alignment horizontal="center" wrapText="1"/>
    </xf>
    <xf numFmtId="0" fontId="7" fillId="4" borderId="0" xfId="0" applyFont="1" applyFill="1" applyBorder="1" applyAlignment="1" applyProtection="1">
      <alignment wrapText="1"/>
    </xf>
    <xf numFmtId="49" fontId="0" fillId="4" borderId="0" xfId="0" applyNumberFormat="1" applyFill="1" applyBorder="1" applyAlignment="1" applyProtection="1">
      <alignment wrapText="1"/>
    </xf>
    <xf numFmtId="0" fontId="0" fillId="4" borderId="26" xfId="0" applyFill="1" applyBorder="1" applyProtection="1"/>
    <xf numFmtId="49" fontId="0" fillId="3" borderId="21" xfId="0" applyNumberFormat="1" applyFill="1" applyBorder="1" applyAlignment="1" applyProtection="1">
      <alignment wrapText="1"/>
    </xf>
    <xf numFmtId="49" fontId="0" fillId="4" borderId="27" xfId="0" applyNumberFormat="1" applyFill="1" applyBorder="1" applyAlignment="1" applyProtection="1">
      <alignment wrapText="1"/>
    </xf>
    <xf numFmtId="0" fontId="29" fillId="16" borderId="2" xfId="0" applyFont="1" applyFill="1" applyBorder="1" applyAlignment="1" applyProtection="1">
      <alignment horizontal="center" wrapText="1"/>
    </xf>
    <xf numFmtId="0" fontId="30" fillId="16" borderId="2" xfId="0" applyFont="1" applyFill="1" applyBorder="1" applyAlignment="1" applyProtection="1">
      <alignment horizontal="center" wrapText="1"/>
    </xf>
    <xf numFmtId="0" fontId="29" fillId="18" borderId="2" xfId="0" applyFont="1" applyFill="1" applyBorder="1" applyAlignment="1" applyProtection="1">
      <alignment horizontal="center" wrapText="1"/>
    </xf>
    <xf numFmtId="0" fontId="7" fillId="4" borderId="0" xfId="0" applyFont="1" applyFill="1" applyProtection="1"/>
    <xf numFmtId="0" fontId="19" fillId="4" borderId="0" xfId="0" applyFont="1" applyFill="1" applyAlignment="1" applyProtection="1">
      <alignment horizontal="center" wrapText="1"/>
    </xf>
    <xf numFmtId="0" fontId="21" fillId="12" borderId="2" xfId="0" applyFont="1" applyFill="1" applyBorder="1" applyProtection="1"/>
    <xf numFmtId="2" fontId="19" fillId="0" borderId="2" xfId="0" applyNumberFormat="1" applyFont="1" applyFill="1" applyBorder="1" applyProtection="1"/>
    <xf numFmtId="2" fontId="19" fillId="4" borderId="2" xfId="0" applyNumberFormat="1" applyFont="1" applyFill="1" applyBorder="1" applyProtection="1"/>
    <xf numFmtId="2" fontId="19" fillId="17" borderId="2" xfId="0" applyNumberFormat="1" applyFont="1" applyFill="1" applyBorder="1" applyProtection="1"/>
    <xf numFmtId="0" fontId="19" fillId="4" borderId="0" xfId="0" applyFont="1" applyFill="1" applyProtection="1"/>
    <xf numFmtId="0" fontId="17" fillId="4" borderId="0" xfId="0" applyFont="1" applyFill="1" applyProtection="1"/>
    <xf numFmtId="0" fontId="18" fillId="4" borderId="0" xfId="0" applyFont="1" applyFill="1" applyProtection="1"/>
    <xf numFmtId="0" fontId="0" fillId="19" borderId="2" xfId="0" applyFill="1" applyBorder="1" applyAlignment="1" applyProtection="1">
      <alignment wrapText="1"/>
    </xf>
    <xf numFmtId="49" fontId="0" fillId="20" borderId="2" xfId="0" applyNumberFormat="1" applyFill="1" applyBorder="1" applyAlignment="1" applyProtection="1">
      <alignment wrapText="1"/>
    </xf>
    <xf numFmtId="2" fontId="7" fillId="2" borderId="4" xfId="0" applyNumberFormat="1" applyFont="1" applyFill="1" applyBorder="1" applyAlignment="1" applyProtection="1"/>
    <xf numFmtId="2" fontId="7" fillId="2" borderId="5" xfId="0" applyNumberFormat="1" applyFont="1" applyFill="1" applyBorder="1" applyAlignment="1" applyProtection="1"/>
    <xf numFmtId="2" fontId="7" fillId="7" borderId="1" xfId="0" applyNumberFormat="1" applyFont="1" applyFill="1" applyBorder="1" applyProtection="1"/>
    <xf numFmtId="2" fontId="0" fillId="2" borderId="12" xfId="0" applyNumberFormat="1" applyFill="1" applyBorder="1" applyAlignment="1" applyProtection="1">
      <alignment wrapText="1"/>
    </xf>
    <xf numFmtId="2" fontId="0" fillId="7" borderId="12" xfId="0" applyNumberFormat="1" applyFill="1" applyBorder="1" applyAlignment="1" applyProtection="1">
      <alignment wrapText="1"/>
    </xf>
    <xf numFmtId="2" fontId="0" fillId="4" borderId="40" xfId="0" applyNumberFormat="1" applyFill="1" applyBorder="1"/>
    <xf numFmtId="2" fontId="0" fillId="4" borderId="34" xfId="0" applyNumberFormat="1" applyFill="1" applyBorder="1"/>
    <xf numFmtId="2" fontId="0" fillId="4" borderId="0" xfId="0" applyNumberFormat="1" applyFill="1" applyBorder="1"/>
    <xf numFmtId="2" fontId="0" fillId="4" borderId="35" xfId="0" applyNumberFormat="1" applyFill="1" applyBorder="1"/>
    <xf numFmtId="2" fontId="0" fillId="4" borderId="25" xfId="0" applyNumberFormat="1" applyFill="1" applyBorder="1"/>
    <xf numFmtId="2" fontId="0" fillId="4" borderId="36" xfId="0" applyNumberFormat="1" applyFill="1" applyBorder="1"/>
    <xf numFmtId="2" fontId="0" fillId="4" borderId="0" xfId="0" applyNumberFormat="1" applyFill="1"/>
    <xf numFmtId="0" fontId="32" fillId="4" borderId="0" xfId="2" applyFont="1" applyFill="1" applyAlignment="1" applyProtection="1">
      <alignment wrapText="1"/>
      <protection locked="0"/>
    </xf>
    <xf numFmtId="0" fontId="32" fillId="4" borderId="0" xfId="2" applyFont="1" applyFill="1" applyProtection="1">
      <protection locked="0"/>
    </xf>
    <xf numFmtId="0" fontId="34" fillId="4" borderId="0" xfId="2" applyFont="1" applyFill="1" applyProtection="1">
      <protection locked="0"/>
    </xf>
    <xf numFmtId="0" fontId="35" fillId="4" borderId="0" xfId="0" applyFont="1" applyFill="1" applyProtection="1">
      <protection locked="0"/>
    </xf>
    <xf numFmtId="0" fontId="39" fillId="4" borderId="0" xfId="0" applyFont="1" applyFill="1" applyProtection="1">
      <protection locked="0"/>
    </xf>
    <xf numFmtId="0" fontId="36" fillId="21" borderId="0" xfId="2" applyFont="1" applyFill="1" applyBorder="1" applyProtection="1">
      <protection locked="0"/>
    </xf>
    <xf numFmtId="0" fontId="32" fillId="21" borderId="0" xfId="2" applyFont="1" applyFill="1" applyAlignment="1" applyProtection="1">
      <alignment wrapText="1"/>
      <protection locked="0"/>
    </xf>
    <xf numFmtId="0" fontId="32" fillId="21" borderId="0" xfId="2" applyFont="1" applyFill="1" applyProtection="1">
      <protection locked="0"/>
    </xf>
    <xf numFmtId="0" fontId="35" fillId="21" borderId="0" xfId="0" applyFont="1" applyFill="1" applyProtection="1">
      <protection locked="0"/>
    </xf>
    <xf numFmtId="0" fontId="37" fillId="21" borderId="0" xfId="2" applyFont="1" applyFill="1" applyBorder="1" applyProtection="1">
      <protection locked="0"/>
    </xf>
    <xf numFmtId="0" fontId="32" fillId="21" borderId="0" xfId="2" applyFont="1" applyFill="1" applyBorder="1" applyAlignment="1" applyProtection="1">
      <alignment wrapText="1"/>
      <protection locked="0"/>
    </xf>
    <xf numFmtId="0" fontId="32" fillId="21" borderId="0" xfId="2" applyFont="1" applyFill="1" applyBorder="1" applyProtection="1">
      <protection locked="0"/>
    </xf>
    <xf numFmtId="0" fontId="38" fillId="21" borderId="0" xfId="2" applyFont="1" applyFill="1" applyBorder="1" applyAlignment="1" applyProtection="1"/>
    <xf numFmtId="0" fontId="32" fillId="21" borderId="0" xfId="2" applyFont="1" applyFill="1" applyBorder="1" applyAlignment="1" applyProtection="1">
      <alignment wrapText="1"/>
    </xf>
    <xf numFmtId="0" fontId="32" fillId="21" borderId="0" xfId="2" applyFont="1" applyFill="1" applyBorder="1" applyProtection="1"/>
    <xf numFmtId="0" fontId="32" fillId="21" borderId="0" xfId="0" applyFont="1" applyFill="1" applyBorder="1"/>
    <xf numFmtId="0" fontId="33" fillId="21" borderId="0" xfId="2" applyFont="1" applyFill="1" applyAlignment="1" applyProtection="1">
      <alignment wrapText="1"/>
      <protection locked="0"/>
    </xf>
    <xf numFmtId="0" fontId="32" fillId="21" borderId="0" xfId="2" applyFont="1" applyFill="1" applyAlignment="1" applyProtection="1">
      <alignment horizontal="left"/>
      <protection locked="0"/>
    </xf>
    <xf numFmtId="0" fontId="32" fillId="21" borderId="0" xfId="2" applyFont="1" applyFill="1" applyAlignment="1" applyProtection="1">
      <protection locked="0"/>
    </xf>
    <xf numFmtId="0" fontId="32" fillId="21" borderId="0" xfId="0" applyFont="1" applyFill="1" applyAlignment="1" applyProtection="1">
      <protection locked="0"/>
    </xf>
    <xf numFmtId="0" fontId="39" fillId="21" borderId="0" xfId="0" applyFont="1" applyFill="1" applyProtection="1">
      <protection locked="0"/>
    </xf>
    <xf numFmtId="0" fontId="33" fillId="21" borderId="0" xfId="0" applyFont="1" applyFill="1" applyAlignment="1" applyProtection="1">
      <protection locked="0"/>
    </xf>
    <xf numFmtId="0" fontId="33" fillId="21" borderId="0" xfId="2" applyFont="1" applyFill="1" applyProtection="1">
      <protection locked="0"/>
    </xf>
    <xf numFmtId="0" fontId="32" fillId="21" borderId="0" xfId="0" applyNumberFormat="1" applyFont="1" applyFill="1" applyAlignment="1" applyProtection="1">
      <protection locked="0"/>
    </xf>
    <xf numFmtId="0" fontId="33" fillId="21" borderId="0" xfId="0" applyFont="1" applyFill="1" applyAlignment="1" applyProtection="1">
      <alignment horizontal="left"/>
      <protection locked="0"/>
    </xf>
    <xf numFmtId="0" fontId="0" fillId="21" borderId="0" xfId="0" applyFill="1" applyProtection="1">
      <protection locked="0"/>
    </xf>
    <xf numFmtId="0" fontId="14" fillId="21" borderId="0" xfId="0" applyFont="1" applyFill="1" applyAlignment="1" applyProtection="1">
      <protection locked="0"/>
    </xf>
    <xf numFmtId="0" fontId="10" fillId="21" borderId="0" xfId="2" applyFont="1" applyFill="1" applyProtection="1">
      <protection locked="0"/>
    </xf>
    <xf numFmtId="0" fontId="32" fillId="22" borderId="0" xfId="2" applyFont="1" applyFill="1" applyProtection="1">
      <protection locked="0"/>
    </xf>
    <xf numFmtId="0" fontId="32" fillId="22" borderId="0" xfId="2" applyFont="1" applyFill="1" applyAlignment="1" applyProtection="1">
      <alignment wrapText="1"/>
      <protection locked="0"/>
    </xf>
    <xf numFmtId="0" fontId="35" fillId="22" borderId="0" xfId="0" applyFont="1" applyFill="1" applyProtection="1">
      <protection locked="0"/>
    </xf>
    <xf numFmtId="0" fontId="32" fillId="21" borderId="0" xfId="0" applyFont="1" applyFill="1" applyProtection="1">
      <protection locked="0"/>
    </xf>
    <xf numFmtId="0" fontId="10" fillId="22" borderId="0" xfId="2" applyFont="1" applyFill="1" applyProtection="1">
      <protection locked="0"/>
    </xf>
    <xf numFmtId="0" fontId="10" fillId="22" borderId="0" xfId="2" applyFont="1" applyFill="1" applyAlignment="1" applyProtection="1">
      <alignment wrapText="1"/>
      <protection locked="0"/>
    </xf>
    <xf numFmtId="0" fontId="0" fillId="22" borderId="0" xfId="0" applyFill="1" applyProtection="1">
      <protection locked="0"/>
    </xf>
    <xf numFmtId="49" fontId="32" fillId="21" borderId="0" xfId="2" applyNumberFormat="1" applyFont="1" applyFill="1" applyBorder="1" applyAlignment="1" applyProtection="1">
      <alignment horizontal="center" vertical="top"/>
      <protection locked="0"/>
    </xf>
    <xf numFmtId="0" fontId="32" fillId="0" borderId="0" xfId="0" applyFont="1" applyBorder="1"/>
    <xf numFmtId="0" fontId="40" fillId="4" borderId="0" xfId="3" applyFont="1" applyFill="1" applyBorder="1" applyAlignment="1" applyProtection="1"/>
    <xf numFmtId="0" fontId="40" fillId="0" borderId="0" xfId="3" applyFont="1" applyBorder="1" applyAlignment="1" applyProtection="1"/>
    <xf numFmtId="0" fontId="32" fillId="21" borderId="0" xfId="2" applyNumberFormat="1" applyFont="1" applyFill="1" applyBorder="1" applyAlignment="1" applyProtection="1">
      <alignment horizontal="center" vertical="top"/>
      <protection locked="0"/>
    </xf>
    <xf numFmtId="49" fontId="33" fillId="21" borderId="0" xfId="2" applyNumberFormat="1" applyFont="1" applyFill="1" applyBorder="1" applyAlignment="1" applyProtection="1">
      <alignment horizontal="center" vertical="top"/>
      <protection locked="0"/>
    </xf>
    <xf numFmtId="49" fontId="11" fillId="21" borderId="0" xfId="2" applyNumberFormat="1" applyFont="1" applyFill="1" applyBorder="1" applyAlignment="1" applyProtection="1">
      <alignment horizontal="center" vertical="top"/>
      <protection locked="0"/>
    </xf>
    <xf numFmtId="0" fontId="32" fillId="21" borderId="0" xfId="0" applyFont="1" applyFill="1" applyAlignment="1" applyProtection="1">
      <alignment vertical="top"/>
      <protection locked="0"/>
    </xf>
    <xf numFmtId="0" fontId="32" fillId="21" borderId="0" xfId="2" applyNumberFormat="1" applyFont="1" applyFill="1" applyBorder="1" applyAlignment="1" applyProtection="1">
      <alignment horizontal="center" vertical="top"/>
      <protection locked="0"/>
    </xf>
    <xf numFmtId="49" fontId="32" fillId="21" borderId="0" xfId="2" applyNumberFormat="1" applyFont="1" applyFill="1" applyBorder="1" applyAlignment="1" applyProtection="1">
      <alignment horizontal="center" vertical="top"/>
      <protection locked="0"/>
    </xf>
    <xf numFmtId="0" fontId="27" fillId="3" borderId="4" xfId="0" applyFont="1" applyFill="1" applyBorder="1" applyAlignment="1" applyProtection="1">
      <alignment horizontal="center"/>
    </xf>
    <xf numFmtId="0" fontId="27" fillId="3" borderId="5" xfId="0" applyFont="1" applyFill="1" applyBorder="1" applyAlignment="1" applyProtection="1">
      <alignment horizontal="center"/>
    </xf>
    <xf numFmtId="0" fontId="27" fillId="3" borderId="6" xfId="0" applyFont="1" applyFill="1" applyBorder="1" applyAlignment="1" applyProtection="1">
      <alignment horizontal="center"/>
    </xf>
    <xf numFmtId="0" fontId="25" fillId="3" borderId="16" xfId="0" applyFont="1" applyFill="1" applyBorder="1" applyAlignment="1" applyProtection="1">
      <alignment horizontal="center"/>
    </xf>
    <xf numFmtId="0" fontId="25" fillId="3" borderId="14" xfId="0" applyFont="1" applyFill="1" applyBorder="1" applyAlignment="1" applyProtection="1">
      <alignment horizontal="center"/>
    </xf>
    <xf numFmtId="0" fontId="25" fillId="3" borderId="15" xfId="0" applyFont="1" applyFill="1" applyBorder="1" applyAlignment="1" applyProtection="1">
      <alignment horizontal="center"/>
    </xf>
    <xf numFmtId="0" fontId="25" fillId="3" borderId="11" xfId="0" applyFont="1" applyFill="1" applyBorder="1" applyAlignment="1" applyProtection="1">
      <alignment horizontal="center" wrapText="1"/>
    </xf>
    <xf numFmtId="0" fontId="25" fillId="3" borderId="12" xfId="0" applyFont="1" applyFill="1" applyBorder="1" applyAlignment="1" applyProtection="1">
      <alignment horizontal="center" wrapText="1"/>
    </xf>
    <xf numFmtId="49" fontId="27" fillId="3" borderId="4" xfId="0" applyNumberFormat="1" applyFont="1" applyFill="1" applyBorder="1" applyAlignment="1" applyProtection="1">
      <alignment horizontal="center"/>
    </xf>
    <xf numFmtId="49" fontId="27" fillId="3" borderId="5" xfId="0" applyNumberFormat="1" applyFont="1" applyFill="1" applyBorder="1" applyAlignment="1" applyProtection="1">
      <alignment horizontal="center"/>
    </xf>
    <xf numFmtId="49" fontId="27" fillId="3" borderId="6" xfId="0" applyNumberFormat="1" applyFont="1" applyFill="1" applyBorder="1" applyAlignment="1" applyProtection="1">
      <alignment horizontal="center"/>
    </xf>
    <xf numFmtId="0" fontId="25" fillId="3" borderId="3" xfId="0" applyFont="1" applyFill="1" applyBorder="1" applyAlignment="1" applyProtection="1">
      <alignment horizontal="center" wrapText="1"/>
    </xf>
    <xf numFmtId="0" fontId="25" fillId="0" borderId="3" xfId="0" applyFont="1" applyBorder="1" applyProtection="1"/>
    <xf numFmtId="0" fontId="25" fillId="4" borderId="11" xfId="0" applyFont="1" applyFill="1" applyBorder="1" applyAlignment="1" applyProtection="1">
      <alignment horizontal="center" wrapText="1"/>
    </xf>
    <xf numFmtId="0" fontId="25" fillId="0" borderId="3" xfId="0" applyFont="1" applyBorder="1" applyAlignment="1" applyProtection="1">
      <alignment horizontal="center"/>
    </xf>
    <xf numFmtId="0" fontId="27" fillId="7" borderId="4" xfId="0" applyFont="1" applyFill="1" applyBorder="1" applyAlignment="1" applyProtection="1">
      <alignment horizontal="center"/>
    </xf>
    <xf numFmtId="0" fontId="25" fillId="0" borderId="5" xfId="0" applyFont="1" applyBorder="1" applyProtection="1"/>
    <xf numFmtId="0" fontId="25" fillId="0" borderId="6" xfId="0" applyFont="1" applyBorder="1" applyProtection="1"/>
    <xf numFmtId="0" fontId="25" fillId="4" borderId="0" xfId="0" applyFont="1" applyFill="1" applyBorder="1" applyAlignment="1" applyProtection="1">
      <alignment horizontal="center" wrapText="1"/>
    </xf>
    <xf numFmtId="0" fontId="25" fillId="5" borderId="11" xfId="0" applyFont="1" applyFill="1" applyBorder="1" applyAlignment="1" applyProtection="1">
      <alignment horizontal="center" wrapText="1"/>
    </xf>
    <xf numFmtId="0" fontId="25" fillId="5" borderId="12" xfId="0" applyFont="1" applyFill="1" applyBorder="1" applyAlignment="1" applyProtection="1">
      <alignment horizontal="center" wrapText="1"/>
    </xf>
    <xf numFmtId="0" fontId="27" fillId="8" borderId="4" xfId="0" applyFont="1" applyFill="1" applyBorder="1" applyAlignment="1" applyProtection="1">
      <alignment horizontal="center"/>
    </xf>
    <xf numFmtId="0" fontId="27" fillId="0" borderId="6" xfId="0" applyFont="1" applyBorder="1" applyProtection="1"/>
    <xf numFmtId="0" fontId="27" fillId="8" borderId="6" xfId="0" applyFont="1" applyFill="1" applyBorder="1" applyAlignment="1" applyProtection="1">
      <alignment horizontal="center"/>
    </xf>
    <xf numFmtId="0" fontId="25" fillId="0" borderId="12" xfId="0" applyFont="1" applyBorder="1" applyProtection="1"/>
    <xf numFmtId="0" fontId="27" fillId="5" borderId="4" xfId="0" applyFont="1" applyFill="1" applyBorder="1" applyAlignment="1" applyProtection="1">
      <alignment horizontal="center"/>
    </xf>
    <xf numFmtId="0" fontId="27" fillId="5" borderId="5" xfId="0" applyFont="1" applyFill="1" applyBorder="1" applyAlignment="1" applyProtection="1">
      <alignment horizontal="center"/>
    </xf>
    <xf numFmtId="0" fontId="27" fillId="5" borderId="6" xfId="0" applyFont="1" applyFill="1" applyBorder="1" applyAlignment="1" applyProtection="1">
      <alignment horizontal="center"/>
    </xf>
    <xf numFmtId="0" fontId="27" fillId="8" borderId="5" xfId="0" applyFont="1" applyFill="1" applyBorder="1" applyAlignment="1" applyProtection="1">
      <alignment horizontal="center"/>
    </xf>
    <xf numFmtId="0" fontId="25" fillId="8" borderId="3" xfId="0" applyFont="1" applyFill="1" applyBorder="1" applyAlignment="1" applyProtection="1">
      <alignment horizontal="center" wrapText="1"/>
    </xf>
    <xf numFmtId="0" fontId="25" fillId="8" borderId="41" xfId="0" applyFont="1" applyFill="1" applyBorder="1" applyAlignment="1" applyProtection="1">
      <alignment horizontal="center" wrapText="1"/>
    </xf>
    <xf numFmtId="0" fontId="25" fillId="0" borderId="41" xfId="0" applyFont="1" applyBorder="1" applyProtection="1"/>
    <xf numFmtId="0" fontId="25" fillId="8" borderId="11" xfId="0" applyFont="1" applyFill="1" applyBorder="1" applyAlignment="1" applyProtection="1">
      <alignment horizontal="center" wrapText="1"/>
    </xf>
    <xf numFmtId="0" fontId="25" fillId="8" borderId="12" xfId="0" applyFont="1" applyFill="1" applyBorder="1" applyAlignment="1" applyProtection="1">
      <alignment horizontal="center" wrapText="1"/>
    </xf>
    <xf numFmtId="0" fontId="25" fillId="3" borderId="16" xfId="0" applyFont="1" applyFill="1" applyBorder="1" applyAlignment="1" applyProtection="1">
      <alignment horizontal="center" wrapText="1"/>
    </xf>
    <xf numFmtId="0" fontId="25" fillId="0" borderId="14" xfId="0" applyFont="1" applyBorder="1" applyProtection="1"/>
    <xf numFmtId="0" fontId="25" fillId="0" borderId="15" xfId="0" applyFont="1" applyBorder="1" applyProtection="1"/>
    <xf numFmtId="2" fontId="25" fillId="4" borderId="11" xfId="0" applyNumberFormat="1" applyFont="1" applyFill="1" applyBorder="1" applyAlignment="1" applyProtection="1">
      <alignment horizontal="center" wrapText="1"/>
    </xf>
    <xf numFmtId="0" fontId="25" fillId="4" borderId="3" xfId="0" applyFont="1" applyFill="1" applyBorder="1" applyProtection="1"/>
    <xf numFmtId="2" fontId="25" fillId="3" borderId="45" xfId="0" applyNumberFormat="1" applyFont="1" applyFill="1" applyBorder="1" applyAlignment="1" applyProtection="1">
      <alignment horizontal="center" wrapText="1"/>
    </xf>
    <xf numFmtId="2" fontId="25" fillId="0" borderId="10" xfId="0" applyNumberFormat="1" applyFont="1" applyBorder="1" applyProtection="1"/>
    <xf numFmtId="0" fontId="0" fillId="3" borderId="11" xfId="0" applyFill="1" applyBorder="1" applyAlignment="1" applyProtection="1">
      <alignment horizontal="center" wrapText="1"/>
    </xf>
    <xf numFmtId="0" fontId="0" fillId="3" borderId="3" xfId="0" applyFill="1" applyBorder="1" applyAlignment="1" applyProtection="1">
      <alignment horizontal="center" wrapText="1"/>
    </xf>
    <xf numFmtId="0" fontId="25" fillId="7" borderId="11" xfId="0" applyFont="1" applyFill="1" applyBorder="1" applyAlignment="1" applyProtection="1">
      <alignment horizontal="center" wrapText="1"/>
    </xf>
    <xf numFmtId="0" fontId="25" fillId="7" borderId="12" xfId="0" applyFont="1" applyFill="1" applyBorder="1" applyAlignment="1" applyProtection="1">
      <alignment horizontal="center" wrapText="1"/>
    </xf>
    <xf numFmtId="0" fontId="25" fillId="7" borderId="12" xfId="0" applyFont="1" applyFill="1" applyBorder="1" applyProtection="1"/>
    <xf numFmtId="0" fontId="25" fillId="9" borderId="12" xfId="0" applyFont="1" applyFill="1" applyBorder="1" applyAlignment="1" applyProtection="1">
      <alignment horizontal="center" wrapText="1"/>
    </xf>
    <xf numFmtId="0" fontId="25" fillId="8" borderId="19" xfId="0" applyFont="1" applyFill="1" applyBorder="1" applyAlignment="1" applyProtection="1">
      <alignment horizontal="center" wrapText="1"/>
    </xf>
    <xf numFmtId="0" fontId="25" fillId="2" borderId="11" xfId="0" applyFont="1" applyFill="1" applyBorder="1" applyAlignment="1" applyProtection="1">
      <alignment horizontal="center" wrapText="1"/>
    </xf>
    <xf numFmtId="0" fontId="25" fillId="2" borderId="12" xfId="0" applyFont="1" applyFill="1" applyBorder="1" applyAlignment="1" applyProtection="1">
      <alignment horizontal="center" wrapText="1"/>
    </xf>
    <xf numFmtId="0" fontId="25" fillId="3" borderId="45" xfId="0" applyFont="1" applyFill="1" applyBorder="1" applyAlignment="1" applyProtection="1">
      <alignment horizontal="center" wrapText="1"/>
    </xf>
    <xf numFmtId="0" fontId="25" fillId="0" borderId="10" xfId="0" applyFont="1" applyBorder="1" applyProtection="1"/>
    <xf numFmtId="2" fontId="27" fillId="8" borderId="4" xfId="0" applyNumberFormat="1" applyFont="1" applyFill="1" applyBorder="1" applyAlignment="1" applyProtection="1">
      <alignment horizontal="center"/>
    </xf>
    <xf numFmtId="2" fontId="27" fillId="8" borderId="6" xfId="0" applyNumberFormat="1" applyFont="1" applyFill="1" applyBorder="1" applyAlignment="1" applyProtection="1">
      <alignment horizontal="center"/>
    </xf>
    <xf numFmtId="2" fontId="27" fillId="2" borderId="4" xfId="0" applyNumberFormat="1" applyFont="1" applyFill="1" applyBorder="1" applyAlignment="1" applyProtection="1">
      <alignment horizontal="center"/>
    </xf>
    <xf numFmtId="2" fontId="27" fillId="2" borderId="5" xfId="0" applyNumberFormat="1" applyFont="1" applyFill="1" applyBorder="1" applyAlignment="1" applyProtection="1">
      <alignment horizontal="center"/>
    </xf>
    <xf numFmtId="2" fontId="27" fillId="3" borderId="4" xfId="0" applyNumberFormat="1" applyFont="1" applyFill="1" applyBorder="1" applyAlignment="1" applyProtection="1">
      <alignment horizontal="center"/>
    </xf>
    <xf numFmtId="2" fontId="27" fillId="3" borderId="5" xfId="0" applyNumberFormat="1" applyFont="1" applyFill="1" applyBorder="1" applyAlignment="1" applyProtection="1">
      <alignment horizontal="center"/>
    </xf>
    <xf numFmtId="2" fontId="27" fillId="3" borderId="6" xfId="0" applyNumberFormat="1" applyFont="1" applyFill="1" applyBorder="1" applyAlignment="1" applyProtection="1">
      <alignment horizontal="center"/>
    </xf>
    <xf numFmtId="0" fontId="25" fillId="13" borderId="11" xfId="0" applyFont="1" applyFill="1" applyBorder="1" applyAlignment="1" applyProtection="1">
      <alignment horizontal="center" wrapText="1"/>
    </xf>
    <xf numFmtId="0" fontId="25" fillId="13" borderId="3" xfId="0" applyFont="1" applyFill="1" applyBorder="1" applyAlignment="1" applyProtection="1">
      <alignment horizontal="center" wrapText="1"/>
    </xf>
    <xf numFmtId="0" fontId="25" fillId="3" borderId="21" xfId="0" applyFont="1" applyFill="1" applyBorder="1" applyAlignment="1" applyProtection="1">
      <alignment horizontal="center" wrapText="1"/>
    </xf>
    <xf numFmtId="0" fontId="25" fillId="3" borderId="32" xfId="0" applyFont="1" applyFill="1" applyBorder="1" applyAlignment="1" applyProtection="1">
      <alignment horizontal="center" wrapText="1"/>
    </xf>
    <xf numFmtId="0" fontId="27" fillId="6" borderId="4" xfId="0" applyFont="1" applyFill="1" applyBorder="1" applyAlignment="1" applyProtection="1">
      <alignment horizontal="center"/>
    </xf>
    <xf numFmtId="0" fontId="27" fillId="6" borderId="5" xfId="0" applyFont="1" applyFill="1" applyBorder="1" applyAlignment="1" applyProtection="1">
      <alignment horizontal="center"/>
    </xf>
    <xf numFmtId="0" fontId="27" fillId="6" borderId="6" xfId="0" applyFont="1" applyFill="1" applyBorder="1" applyAlignment="1" applyProtection="1">
      <alignment horizontal="center"/>
    </xf>
    <xf numFmtId="0" fontId="27" fillId="11" borderId="12" xfId="0" applyFont="1" applyFill="1" applyBorder="1" applyAlignment="1" applyProtection="1">
      <alignment horizontal="center" wrapText="1"/>
    </xf>
    <xf numFmtId="0" fontId="27" fillId="11" borderId="3" xfId="0" applyFont="1" applyFill="1" applyBorder="1" applyAlignment="1" applyProtection="1">
      <alignment horizontal="center" wrapText="1"/>
    </xf>
    <xf numFmtId="0" fontId="27" fillId="11" borderId="23" xfId="0" applyFont="1" applyFill="1" applyBorder="1" applyAlignment="1" applyProtection="1">
      <alignment horizontal="center" wrapText="1"/>
    </xf>
    <xf numFmtId="0" fontId="27" fillId="11" borderId="31" xfId="0" applyFont="1" applyFill="1" applyBorder="1" applyAlignment="1" applyProtection="1">
      <alignment horizontal="center" wrapText="1"/>
    </xf>
    <xf numFmtId="0" fontId="25" fillId="13" borderId="12" xfId="0" applyFont="1" applyFill="1" applyBorder="1" applyAlignment="1" applyProtection="1">
      <alignment horizontal="center" wrapText="1"/>
    </xf>
    <xf numFmtId="0" fontId="27" fillId="11" borderId="11" xfId="0" applyFont="1" applyFill="1" applyBorder="1" applyAlignment="1" applyProtection="1">
      <alignment horizontal="center" wrapText="1"/>
    </xf>
    <xf numFmtId="0" fontId="7" fillId="3" borderId="4" xfId="0" applyFont="1" applyFill="1" applyBorder="1" applyAlignment="1" applyProtection="1">
      <alignment horizontal="center"/>
    </xf>
    <xf numFmtId="0" fontId="7" fillId="3" borderId="5" xfId="0" applyFont="1" applyFill="1" applyBorder="1" applyAlignment="1" applyProtection="1">
      <alignment horizontal="center"/>
    </xf>
    <xf numFmtId="0" fontId="7" fillId="3" borderId="6" xfId="0" applyFont="1" applyFill="1" applyBorder="1" applyAlignment="1" applyProtection="1">
      <alignment horizontal="center"/>
    </xf>
    <xf numFmtId="0" fontId="7" fillId="8" borderId="4" xfId="0" applyFont="1" applyFill="1" applyBorder="1" applyAlignment="1" applyProtection="1">
      <alignment horizontal="center"/>
    </xf>
    <xf numFmtId="0" fontId="7" fillId="8" borderId="6" xfId="0" applyFont="1" applyFill="1" applyBorder="1" applyAlignment="1" applyProtection="1">
      <alignment horizontal="center"/>
    </xf>
    <xf numFmtId="0" fontId="0" fillId="3" borderId="51" xfId="0" applyFill="1" applyBorder="1" applyAlignment="1" applyProtection="1">
      <alignment horizontal="center" wrapText="1"/>
    </xf>
    <xf numFmtId="0" fontId="0" fillId="3" borderId="21" xfId="0" applyFill="1" applyBorder="1" applyAlignment="1" applyProtection="1">
      <alignment horizontal="center" wrapText="1"/>
    </xf>
    <xf numFmtId="165" fontId="0" fillId="3" borderId="11" xfId="0" applyNumberFormat="1" applyFill="1" applyBorder="1" applyAlignment="1" applyProtection="1">
      <alignment horizontal="center" wrapText="1"/>
    </xf>
    <xf numFmtId="165" fontId="0" fillId="3" borderId="3" xfId="0" applyNumberFormat="1" applyFill="1" applyBorder="1" applyAlignment="1" applyProtection="1">
      <alignment horizontal="center" wrapText="1"/>
    </xf>
    <xf numFmtId="0" fontId="0" fillId="3" borderId="16" xfId="0" applyFill="1" applyBorder="1" applyAlignment="1" applyProtection="1">
      <alignment horizontal="center" wrapText="1"/>
    </xf>
    <xf numFmtId="0" fontId="0" fillId="3" borderId="14" xfId="0" applyFill="1" applyBorder="1" applyAlignment="1" applyProtection="1">
      <alignment horizontal="center" wrapText="1"/>
    </xf>
    <xf numFmtId="0" fontId="0" fillId="3" borderId="15" xfId="0" applyFill="1" applyBorder="1" applyAlignment="1" applyProtection="1">
      <alignment horizontal="center" wrapText="1"/>
    </xf>
    <xf numFmtId="49" fontId="0" fillId="3" borderId="11" xfId="0" applyNumberFormat="1" applyFill="1" applyBorder="1" applyAlignment="1" applyProtection="1">
      <alignment horizontal="center" wrapText="1"/>
    </xf>
    <xf numFmtId="49" fontId="0" fillId="3" borderId="3" xfId="0" applyNumberFormat="1" applyFill="1" applyBorder="1" applyAlignment="1" applyProtection="1">
      <alignment horizontal="center" wrapText="1"/>
    </xf>
    <xf numFmtId="49" fontId="0" fillId="8" borderId="11" xfId="0" applyNumberFormat="1" applyFill="1" applyBorder="1" applyAlignment="1" applyProtection="1">
      <alignment horizontal="center" wrapText="1"/>
    </xf>
    <xf numFmtId="49" fontId="0" fillId="8" borderId="3" xfId="0" applyNumberFormat="1" applyFill="1" applyBorder="1" applyAlignment="1" applyProtection="1">
      <alignment horizontal="center" wrapText="1"/>
    </xf>
    <xf numFmtId="49" fontId="0" fillId="4" borderId="11" xfId="0" applyNumberFormat="1" applyFill="1" applyBorder="1" applyAlignment="1" applyProtection="1">
      <alignment horizontal="center" wrapText="1"/>
    </xf>
    <xf numFmtId="49" fontId="0" fillId="4" borderId="3" xfId="0" applyNumberFormat="1" applyFill="1" applyBorder="1" applyAlignment="1" applyProtection="1">
      <alignment horizontal="center" wrapText="1"/>
    </xf>
    <xf numFmtId="0" fontId="0" fillId="3" borderId="32" xfId="0" applyFill="1" applyBorder="1" applyAlignment="1" applyProtection="1">
      <alignment horizontal="center" wrapText="1"/>
    </xf>
    <xf numFmtId="0" fontId="7" fillId="6" borderId="29" xfId="0" applyFont="1" applyFill="1" applyBorder="1" applyAlignment="1" applyProtection="1">
      <alignment horizontal="center"/>
    </xf>
    <xf numFmtId="0" fontId="7" fillId="6" borderId="17" xfId="0" applyFont="1" applyFill="1" applyBorder="1" applyAlignment="1" applyProtection="1">
      <alignment horizontal="center"/>
    </xf>
    <xf numFmtId="0" fontId="7" fillId="6" borderId="30" xfId="0" applyFont="1" applyFill="1" applyBorder="1" applyAlignment="1" applyProtection="1">
      <alignment horizontal="center"/>
    </xf>
    <xf numFmtId="0" fontId="0" fillId="11" borderId="33" xfId="0" applyFill="1" applyBorder="1" applyAlignment="1" applyProtection="1">
      <alignment horizontal="center" wrapText="1"/>
    </xf>
    <xf numFmtId="49" fontId="0" fillId="8" borderId="52" xfId="0" applyNumberFormat="1" applyFill="1" applyBorder="1" applyAlignment="1" applyProtection="1">
      <alignment horizontal="center" wrapText="1"/>
    </xf>
    <xf numFmtId="49" fontId="0" fillId="8" borderId="27" xfId="0" applyNumberFormat="1" applyFill="1" applyBorder="1" applyAlignment="1" applyProtection="1">
      <alignment horizontal="center" wrapText="1"/>
    </xf>
    <xf numFmtId="0" fontId="7" fillId="8" borderId="5" xfId="0" applyFont="1" applyFill="1" applyBorder="1" applyAlignment="1" applyProtection="1">
      <alignment horizontal="center"/>
    </xf>
    <xf numFmtId="0" fontId="7" fillId="15" borderId="4" xfId="0" applyFont="1" applyFill="1" applyBorder="1" applyAlignment="1" applyProtection="1">
      <alignment horizontal="center"/>
    </xf>
    <xf numFmtId="0" fontId="7" fillId="15" borderId="5" xfId="0" applyFont="1" applyFill="1" applyBorder="1" applyAlignment="1" applyProtection="1">
      <alignment horizontal="center"/>
    </xf>
    <xf numFmtId="0" fontId="7" fillId="15" borderId="6" xfId="0" applyFont="1" applyFill="1" applyBorder="1" applyAlignment="1" applyProtection="1">
      <alignment horizontal="center"/>
    </xf>
    <xf numFmtId="0" fontId="0" fillId="3" borderId="16" xfId="0" applyFont="1" applyFill="1" applyBorder="1" applyAlignment="1" applyProtection="1">
      <alignment horizontal="center"/>
    </xf>
    <xf numFmtId="0" fontId="0" fillId="3" borderId="14" xfId="0" applyFont="1" applyFill="1" applyBorder="1" applyAlignment="1" applyProtection="1">
      <alignment horizontal="center"/>
    </xf>
    <xf numFmtId="0" fontId="0" fillId="3" borderId="15" xfId="0" applyFont="1" applyFill="1" applyBorder="1" applyAlignment="1" applyProtection="1">
      <alignment horizontal="center"/>
    </xf>
    <xf numFmtId="49" fontId="0" fillId="8" borderId="12" xfId="0" applyNumberFormat="1" applyFill="1" applyBorder="1" applyAlignment="1" applyProtection="1">
      <alignment horizontal="center" wrapText="1"/>
    </xf>
    <xf numFmtId="0" fontId="7" fillId="15" borderId="4" xfId="0" applyFont="1" applyFill="1" applyBorder="1" applyAlignment="1" applyProtection="1">
      <alignment horizontal="center" wrapText="1"/>
    </xf>
    <xf numFmtId="0" fontId="7" fillId="15" borderId="6" xfId="0" applyFont="1" applyFill="1" applyBorder="1" applyAlignment="1" applyProtection="1">
      <alignment horizontal="center" wrapText="1"/>
    </xf>
    <xf numFmtId="0" fontId="0" fillId="3" borderId="16" xfId="0" applyFont="1" applyFill="1" applyBorder="1" applyAlignment="1" applyProtection="1">
      <alignment horizontal="center" wrapText="1"/>
    </xf>
    <xf numFmtId="0" fontId="0" fillId="3" borderId="14" xfId="0" applyFont="1" applyFill="1" applyBorder="1" applyAlignment="1" applyProtection="1">
      <alignment horizontal="center" wrapText="1"/>
    </xf>
    <xf numFmtId="0" fontId="0" fillId="3" borderId="15" xfId="0" applyFont="1" applyFill="1" applyBorder="1" applyAlignment="1" applyProtection="1">
      <alignment horizontal="center" wrapText="1"/>
    </xf>
    <xf numFmtId="49" fontId="0" fillId="4" borderId="19" xfId="0" applyNumberFormat="1" applyFill="1" applyBorder="1" applyAlignment="1" applyProtection="1">
      <alignment horizontal="center" wrapText="1"/>
    </xf>
    <xf numFmtId="49" fontId="0" fillId="4" borderId="47" xfId="0" applyNumberFormat="1" applyFill="1" applyBorder="1" applyAlignment="1" applyProtection="1">
      <alignment horizontal="center" wrapText="1"/>
    </xf>
    <xf numFmtId="0" fontId="7" fillId="3" borderId="4" xfId="0" applyFont="1" applyFill="1" applyBorder="1" applyAlignment="1" applyProtection="1">
      <alignment horizontal="center" wrapText="1"/>
    </xf>
    <xf numFmtId="0" fontId="7" fillId="3" borderId="5" xfId="0" applyFont="1" applyFill="1" applyBorder="1" applyAlignment="1" applyProtection="1">
      <alignment horizontal="center" wrapText="1"/>
    </xf>
    <xf numFmtId="0" fontId="7" fillId="3" borderId="6" xfId="0" applyFont="1" applyFill="1" applyBorder="1" applyAlignment="1" applyProtection="1">
      <alignment horizontal="center" wrapText="1"/>
    </xf>
    <xf numFmtId="0" fontId="7" fillId="8" borderId="4" xfId="0" applyFont="1" applyFill="1" applyBorder="1" applyAlignment="1" applyProtection="1">
      <alignment horizontal="center" wrapText="1"/>
    </xf>
    <xf numFmtId="0" fontId="7" fillId="8" borderId="6" xfId="0" applyFont="1" applyFill="1" applyBorder="1" applyAlignment="1" applyProtection="1">
      <alignment horizontal="center" wrapText="1"/>
    </xf>
  </cellXfs>
  <cellStyles count="88">
    <cellStyle name="Comma" xfId="87" builtinId="3"/>
    <cellStyle name="Comma 2" xfId="5"/>
    <cellStyle name="Comma 3" xfId="7"/>
    <cellStyle name="Comma 3 2" xfId="14"/>
    <cellStyle name="Comma 3 2 2" xfId="36"/>
    <cellStyle name="Comma 3 2 2 2" xfId="58"/>
    <cellStyle name="Comma 3 2 2 3" xfId="85"/>
    <cellStyle name="Comma 3 2 3" xfId="25"/>
    <cellStyle name="Comma 3 2 4" xfId="47"/>
    <cellStyle name="Comma 3 2 5" xfId="74"/>
    <cellStyle name="Comma 3 3" xfId="30"/>
    <cellStyle name="Comma 3 3 2" xfId="52"/>
    <cellStyle name="Comma 3 3 3" xfId="79"/>
    <cellStyle name="Comma 3 4" xfId="19"/>
    <cellStyle name="Comma 3 5" xfId="41"/>
    <cellStyle name="Comma 3 6" xfId="68"/>
    <cellStyle name="Comma 4" xfId="61"/>
    <cellStyle name="dar Data Entry non-negative" xfId="62"/>
    <cellStyle name="Hyperlink" xfId="3" builtinId="8"/>
    <cellStyle name="Normal" xfId="0" builtinId="0"/>
    <cellStyle name="Normal 2" xfId="2"/>
    <cellStyle name="Normal 3" xfId="1"/>
    <cellStyle name="Normal 3 2" xfId="11"/>
    <cellStyle name="Normal 3 2 2" xfId="33"/>
    <cellStyle name="Normal 3 2 2 2" xfId="55"/>
    <cellStyle name="Normal 3 2 2 3" xfId="82"/>
    <cellStyle name="Normal 3 2 3" xfId="22"/>
    <cellStyle name="Normal 3 2 4" xfId="44"/>
    <cellStyle name="Normal 3 2 5" xfId="71"/>
    <cellStyle name="Normal 3 3" xfId="27"/>
    <cellStyle name="Normal 3 3 2" xfId="49"/>
    <cellStyle name="Normal 3 3 3" xfId="76"/>
    <cellStyle name="Normal 3 4" xfId="16"/>
    <cellStyle name="Normal 3 5" xfId="38"/>
    <cellStyle name="Normal 3 6" xfId="65"/>
    <cellStyle name="Normal 4" xfId="4"/>
    <cellStyle name="Normal 4 2" xfId="12"/>
    <cellStyle name="Normal 4 2 2" xfId="34"/>
    <cellStyle name="Normal 4 2 2 2" xfId="56"/>
    <cellStyle name="Normal 4 2 2 3" xfId="83"/>
    <cellStyle name="Normal 4 2 3" xfId="23"/>
    <cellStyle name="Normal 4 2 4" xfId="45"/>
    <cellStyle name="Normal 4 2 5" xfId="72"/>
    <cellStyle name="Normal 4 3" xfId="28"/>
    <cellStyle name="Normal 4 3 2" xfId="50"/>
    <cellStyle name="Normal 4 3 3" xfId="77"/>
    <cellStyle name="Normal 4 4" xfId="17"/>
    <cellStyle name="Normal 4 5" xfId="39"/>
    <cellStyle name="Normal 4 6" xfId="66"/>
    <cellStyle name="Normal 5" xfId="8"/>
    <cellStyle name="Normal 5 2" xfId="15"/>
    <cellStyle name="Normal 5 2 2" xfId="37"/>
    <cellStyle name="Normal 5 2 2 2" xfId="59"/>
    <cellStyle name="Normal 5 2 2 3" xfId="86"/>
    <cellStyle name="Normal 5 2 3" xfId="26"/>
    <cellStyle name="Normal 5 2 4" xfId="48"/>
    <cellStyle name="Normal 5 2 5" xfId="75"/>
    <cellStyle name="Normal 5 3" xfId="31"/>
    <cellStyle name="Normal 5 3 2" xfId="53"/>
    <cellStyle name="Normal 5 3 3" xfId="80"/>
    <cellStyle name="Normal 5 4" xfId="20"/>
    <cellStyle name="Normal 5 5" xfId="42"/>
    <cellStyle name="Normal 5 6" xfId="69"/>
    <cellStyle name="Normal 6" xfId="10"/>
    <cellStyle name="Normal 7" xfId="9"/>
    <cellStyle name="Normal 7 2" xfId="32"/>
    <cellStyle name="Normal 7 2 2" xfId="54"/>
    <cellStyle name="Normal 7 2 3" xfId="81"/>
    <cellStyle name="Normal 7 3" xfId="21"/>
    <cellStyle name="Normal 7 4" xfId="43"/>
    <cellStyle name="Normal 7 5" xfId="70"/>
    <cellStyle name="Normal 8" xfId="60"/>
    <cellStyle name="Normal 8 2" xfId="64"/>
    <cellStyle name="Percent 2" xfId="6"/>
    <cellStyle name="Percent 2 2" xfId="13"/>
    <cellStyle name="Percent 2 2 2" xfId="35"/>
    <cellStyle name="Percent 2 2 2 2" xfId="57"/>
    <cellStyle name="Percent 2 2 2 3" xfId="84"/>
    <cellStyle name="Percent 2 2 3" xfId="24"/>
    <cellStyle name="Percent 2 2 4" xfId="46"/>
    <cellStyle name="Percent 2 2 5" xfId="73"/>
    <cellStyle name="Percent 2 3" xfId="29"/>
    <cellStyle name="Percent 2 3 2" xfId="51"/>
    <cellStyle name="Percent 2 3 3" xfId="78"/>
    <cellStyle name="Percent 2 4" xfId="18"/>
    <cellStyle name="Percent 2 5" xfId="40"/>
    <cellStyle name="Percent 2 6" xfId="67"/>
    <cellStyle name="Percent 3" xfId="63"/>
  </cellStyles>
  <dxfs count="0"/>
  <tableStyles count="0" defaultTableStyle="TableStyleMedium9" defaultPivotStyle="PivotStyleLight16"/>
  <colors>
    <mruColors>
      <color rgb="FFB5D66C"/>
      <color rgb="FFF17D7D"/>
      <color rgb="FFED5959"/>
      <color rgb="FFFF3300"/>
      <color rgb="FF0000FF"/>
      <color rgb="FF0066FF"/>
      <color rgb="FFCCFFFF"/>
      <color rgb="FF0000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438150</xdr:colOff>
      <xdr:row>5</xdr:row>
      <xdr:rowOff>95250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133850" cy="1000125"/>
        </a:xfrm>
        <a:prstGeom prst="rect">
          <a:avLst/>
        </a:prstGeom>
      </xdr:spPr>
    </xdr:pic>
    <xdr:clientData/>
  </xdr:twoCellAnchor>
  <xdr:twoCellAnchor editAs="oneCell">
    <xdr:from>
      <xdr:col>9</xdr:col>
      <xdr:colOff>276225</xdr:colOff>
      <xdr:row>0</xdr:row>
      <xdr:rowOff>0</xdr:rowOff>
    </xdr:from>
    <xdr:to>
      <xdr:col>14</xdr:col>
      <xdr:colOff>123824</xdr:colOff>
      <xdr:row>4</xdr:row>
      <xdr:rowOff>95250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15125" y="0"/>
          <a:ext cx="3276599" cy="819150"/>
        </a:xfrm>
        <a:prstGeom prst="rect">
          <a:avLst/>
        </a:prstGeom>
      </xdr:spPr>
    </xdr:pic>
    <xdr:clientData/>
  </xdr:twoCellAnchor>
  <xdr:twoCellAnchor editAs="oneCell">
    <xdr:from>
      <xdr:col>2</xdr:col>
      <xdr:colOff>0</xdr:colOff>
      <xdr:row>65</xdr:row>
      <xdr:rowOff>0</xdr:rowOff>
    </xdr:from>
    <xdr:to>
      <xdr:col>4</xdr:col>
      <xdr:colOff>428625</xdr:colOff>
      <xdr:row>68</xdr:row>
      <xdr:rowOff>31291</xdr:rowOff>
    </xdr:to>
    <xdr:pic>
      <xdr:nvPicPr>
        <xdr:cNvPr id="5" name="Picture 4" descr="blue horizontal - No Tag Line"/>
        <xdr:cNvPicPr>
          <a:picLocks noChangeAspect="1" noChangeArrowheads="1"/>
        </xdr:cNvPicPr>
      </xdr:nvPicPr>
      <xdr:blipFill>
        <a:blip xmlns:r="http://schemas.openxmlformats.org/officeDocument/2006/relationships" r:embed="rId3" cstate="print"/>
        <a:srcRect/>
        <a:stretch>
          <a:fillRect/>
        </a:stretch>
      </xdr:blipFill>
      <xdr:spPr bwMode="auto">
        <a:xfrm>
          <a:off x="428625" y="14992350"/>
          <a:ext cx="3009900" cy="574216"/>
        </a:xfrm>
        <a:prstGeom prst="rect">
          <a:avLst/>
        </a:prstGeom>
        <a:noFill/>
        <a:ln w="9525">
          <a:noFill/>
          <a:miter lim="800000"/>
          <a:headEnd/>
          <a:tailEnd/>
        </a:ln>
      </xdr:spPr>
    </xdr:pic>
    <xdr:clientData/>
  </xdr:twoCellAnchor>
  <xdr:twoCellAnchor editAs="oneCell">
    <xdr:from>
      <xdr:col>5</xdr:col>
      <xdr:colOff>0</xdr:colOff>
      <xdr:row>65</xdr:row>
      <xdr:rowOff>0</xdr:rowOff>
    </xdr:from>
    <xdr:to>
      <xdr:col>6</xdr:col>
      <xdr:colOff>447675</xdr:colOff>
      <xdr:row>68</xdr:row>
      <xdr:rowOff>124076</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95700" y="13515975"/>
          <a:ext cx="1133475" cy="667001"/>
        </a:xfrm>
        <a:prstGeom prst="rect">
          <a:avLst/>
        </a:prstGeom>
      </xdr:spPr>
    </xdr:pic>
    <xdr:clientData/>
  </xdr:twoCellAnchor>
  <xdr:twoCellAnchor editAs="oneCell">
    <xdr:from>
      <xdr:col>7</xdr:col>
      <xdr:colOff>0</xdr:colOff>
      <xdr:row>64</xdr:row>
      <xdr:rowOff>104775</xdr:rowOff>
    </xdr:from>
    <xdr:to>
      <xdr:col>9</xdr:col>
      <xdr:colOff>184637</xdr:colOff>
      <xdr:row>68</xdr:row>
      <xdr:rowOff>66675</xdr:rowOff>
    </xdr:to>
    <xdr:pic>
      <xdr:nvPicPr>
        <xdr:cNvPr id="7" name="Picture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067300" y="13439775"/>
          <a:ext cx="1556237"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xdr:col>
      <xdr:colOff>692747</xdr:colOff>
      <xdr:row>10</xdr:row>
      <xdr:rowOff>152400</xdr:rowOff>
    </xdr:to>
    <xdr:pic>
      <xdr:nvPicPr>
        <xdr:cNvPr id="2"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0" y="1638300"/>
          <a:ext cx="2064347" cy="514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leafasia.org/" TargetMode="External"/><Relationship Id="rId1" Type="http://schemas.openxmlformats.org/officeDocument/2006/relationships/hyperlink" Target="http://www.winrock.org/ecosystem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mailto:carbonservices@winrock.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D89"/>
  <sheetViews>
    <sheetView showGridLines="0" tabSelected="1" topLeftCell="A16" workbookViewId="0">
      <selection activeCell="K70" sqref="K70"/>
    </sheetView>
  </sheetViews>
  <sheetFormatPr defaultColWidth="9" defaultRowHeight="14.25" x14ac:dyDescent="0.2"/>
  <cols>
    <col min="1" max="1" width="2.125" style="196" customWidth="1"/>
    <col min="2" max="2" width="3.5" style="198" customWidth="1"/>
    <col min="3" max="3" width="24.875" style="196" customWidth="1"/>
    <col min="4" max="16384" width="9" style="196"/>
  </cols>
  <sheetData>
    <row r="7" spans="1:30" s="295" customFormat="1" ht="21" x14ac:dyDescent="0.35">
      <c r="A7" s="294" t="s">
        <v>258</v>
      </c>
      <c r="B7" s="292"/>
      <c r="C7" s="293"/>
      <c r="D7" s="293"/>
      <c r="E7" s="293"/>
      <c r="F7" s="293"/>
      <c r="G7" s="293"/>
      <c r="H7" s="293"/>
      <c r="I7" s="293"/>
      <c r="J7" s="293"/>
      <c r="K7" s="293"/>
      <c r="L7" s="293"/>
      <c r="M7" s="293"/>
    </row>
    <row r="8" spans="1:30" s="295" customFormat="1" ht="16.5" x14ac:dyDescent="0.3">
      <c r="A8" s="320"/>
      <c r="B8" s="321"/>
      <c r="C8" s="320"/>
      <c r="D8" s="320"/>
      <c r="E8" s="320"/>
      <c r="F8" s="320"/>
      <c r="G8" s="320"/>
      <c r="H8" s="320"/>
      <c r="I8" s="320"/>
      <c r="J8" s="320"/>
      <c r="K8" s="320"/>
      <c r="L8" s="320"/>
      <c r="M8" s="320"/>
      <c r="N8" s="322"/>
      <c r="O8" s="322"/>
      <c r="P8" s="322"/>
      <c r="Q8" s="322"/>
      <c r="R8" s="322"/>
      <c r="S8" s="322"/>
      <c r="T8" s="322"/>
      <c r="U8" s="322"/>
      <c r="V8" s="322"/>
      <c r="W8" s="322"/>
      <c r="X8" s="322"/>
      <c r="Y8" s="322"/>
      <c r="Z8" s="322"/>
      <c r="AA8" s="322"/>
      <c r="AB8" s="322"/>
      <c r="AC8" s="322"/>
      <c r="AD8" s="322"/>
    </row>
    <row r="9" spans="1:30" s="295" customFormat="1" ht="18" x14ac:dyDescent="0.35">
      <c r="A9" s="297" t="s">
        <v>118</v>
      </c>
      <c r="B9" s="298"/>
      <c r="C9" s="299"/>
      <c r="D9" s="299"/>
      <c r="E9" s="299"/>
      <c r="F9" s="299"/>
      <c r="G9" s="299"/>
      <c r="H9" s="299"/>
      <c r="I9" s="299"/>
      <c r="J9" s="299"/>
      <c r="K9" s="299"/>
      <c r="L9" s="299"/>
      <c r="M9" s="299"/>
      <c r="N9" s="300"/>
      <c r="O9" s="300"/>
      <c r="P9" s="300"/>
      <c r="Q9" s="300"/>
      <c r="R9" s="300"/>
      <c r="S9" s="300"/>
      <c r="T9" s="300"/>
      <c r="U9" s="300"/>
      <c r="V9" s="300"/>
      <c r="W9" s="300"/>
      <c r="X9" s="300"/>
      <c r="Y9" s="300"/>
      <c r="Z9" s="300"/>
      <c r="AA9" s="300"/>
      <c r="AB9" s="300"/>
      <c r="AC9" s="300"/>
      <c r="AD9" s="300"/>
    </row>
    <row r="10" spans="1:30" s="295" customFormat="1" ht="16.5" x14ac:dyDescent="0.3">
      <c r="A10" s="303" t="s">
        <v>260</v>
      </c>
      <c r="B10" s="303"/>
      <c r="C10" s="299"/>
      <c r="D10" s="299"/>
      <c r="E10" s="299"/>
      <c r="F10" s="299"/>
      <c r="G10" s="299"/>
      <c r="H10" s="299"/>
      <c r="I10" s="299"/>
      <c r="J10" s="299"/>
      <c r="K10" s="299"/>
      <c r="L10" s="299"/>
      <c r="M10" s="299"/>
      <c r="N10" s="323"/>
      <c r="O10" s="323"/>
      <c r="P10" s="300"/>
      <c r="Q10" s="300"/>
      <c r="R10" s="300"/>
      <c r="S10" s="300"/>
      <c r="T10" s="300"/>
      <c r="U10" s="300"/>
      <c r="V10" s="300"/>
      <c r="W10" s="300"/>
      <c r="X10" s="300"/>
      <c r="Y10" s="300"/>
      <c r="Z10" s="300"/>
      <c r="AA10" s="300"/>
      <c r="AB10" s="300"/>
      <c r="AC10" s="300"/>
      <c r="AD10" s="300"/>
    </row>
    <row r="11" spans="1:30" s="295" customFormat="1" ht="16.5" x14ac:dyDescent="0.3">
      <c r="A11" s="303" t="s">
        <v>261</v>
      </c>
      <c r="B11" s="303"/>
      <c r="C11" s="299"/>
      <c r="D11" s="299"/>
      <c r="E11" s="299"/>
      <c r="F11" s="299"/>
      <c r="G11" s="299"/>
      <c r="H11" s="299"/>
      <c r="I11" s="299"/>
      <c r="J11" s="299"/>
      <c r="K11" s="299"/>
      <c r="L11" s="299"/>
      <c r="M11" s="299"/>
      <c r="N11" s="323"/>
      <c r="O11" s="323"/>
      <c r="P11" s="300"/>
      <c r="Q11" s="300"/>
      <c r="R11" s="300"/>
      <c r="S11" s="300"/>
      <c r="T11" s="300"/>
      <c r="U11" s="300"/>
      <c r="V11" s="300"/>
      <c r="W11" s="300"/>
      <c r="X11" s="300"/>
      <c r="Y11" s="300"/>
      <c r="Z11" s="300"/>
      <c r="AA11" s="300"/>
      <c r="AB11" s="300"/>
      <c r="AC11" s="300"/>
      <c r="AD11" s="300"/>
    </row>
    <row r="12" spans="1:30" s="295" customFormat="1" ht="16.5" x14ac:dyDescent="0.3">
      <c r="A12" s="303" t="s">
        <v>124</v>
      </c>
      <c r="B12" s="298"/>
      <c r="C12" s="299"/>
      <c r="D12" s="299"/>
      <c r="E12" s="299"/>
      <c r="F12" s="299"/>
      <c r="G12" s="299"/>
      <c r="H12" s="299"/>
      <c r="I12" s="299"/>
      <c r="J12" s="299"/>
      <c r="K12" s="299"/>
      <c r="L12" s="299"/>
      <c r="M12" s="299"/>
      <c r="N12" s="323"/>
      <c r="O12" s="323"/>
      <c r="P12" s="300"/>
      <c r="Q12" s="300"/>
      <c r="R12" s="300"/>
      <c r="S12" s="300"/>
      <c r="T12" s="300"/>
      <c r="U12" s="300"/>
      <c r="V12" s="300"/>
      <c r="W12" s="300"/>
      <c r="X12" s="300"/>
      <c r="Y12" s="300"/>
      <c r="Z12" s="300"/>
      <c r="AA12" s="300"/>
      <c r="AB12" s="300"/>
      <c r="AC12" s="300"/>
      <c r="AD12" s="300"/>
    </row>
    <row r="13" spans="1:30" s="295" customFormat="1" ht="16.5" x14ac:dyDescent="0.3">
      <c r="A13" s="303" t="s">
        <v>145</v>
      </c>
      <c r="B13" s="302"/>
      <c r="C13" s="303"/>
      <c r="D13" s="303"/>
      <c r="E13" s="303"/>
      <c r="F13" s="303"/>
      <c r="G13" s="303"/>
      <c r="H13" s="303"/>
      <c r="I13" s="303"/>
      <c r="J13" s="299"/>
      <c r="K13" s="299"/>
      <c r="L13" s="299"/>
      <c r="M13" s="299"/>
      <c r="N13" s="323"/>
      <c r="O13" s="323"/>
      <c r="P13" s="300"/>
      <c r="Q13" s="300"/>
      <c r="R13" s="300"/>
      <c r="S13" s="300"/>
      <c r="T13" s="300"/>
      <c r="U13" s="300"/>
      <c r="V13" s="300"/>
      <c r="W13" s="300"/>
      <c r="X13" s="300"/>
      <c r="Y13" s="300"/>
      <c r="Z13" s="300"/>
      <c r="AA13" s="300"/>
      <c r="AB13" s="300"/>
      <c r="AC13" s="300"/>
      <c r="AD13" s="300"/>
    </row>
    <row r="14" spans="1:30" s="295" customFormat="1" ht="16.5" x14ac:dyDescent="0.3">
      <c r="A14" s="303" t="s">
        <v>262</v>
      </c>
      <c r="B14" s="302"/>
      <c r="C14" s="303"/>
      <c r="D14" s="303"/>
      <c r="E14" s="303"/>
      <c r="F14" s="303"/>
      <c r="G14" s="303"/>
      <c r="H14" s="303"/>
      <c r="I14" s="303"/>
      <c r="J14" s="299"/>
      <c r="K14" s="299"/>
      <c r="L14" s="299"/>
      <c r="M14" s="299"/>
      <c r="N14" s="323"/>
      <c r="O14" s="323"/>
      <c r="P14" s="300"/>
      <c r="Q14" s="300"/>
      <c r="R14" s="300"/>
      <c r="S14" s="300"/>
      <c r="T14" s="300"/>
      <c r="U14" s="300"/>
      <c r="V14" s="300"/>
      <c r="W14" s="300"/>
      <c r="X14" s="300"/>
      <c r="Y14" s="300"/>
      <c r="Z14" s="300"/>
      <c r="AA14" s="300"/>
      <c r="AB14" s="300"/>
      <c r="AC14" s="300"/>
      <c r="AD14" s="300"/>
    </row>
    <row r="15" spans="1:30" s="295" customFormat="1" ht="16.5" x14ac:dyDescent="0.3">
      <c r="A15" s="304" t="s">
        <v>254</v>
      </c>
      <c r="B15" s="305"/>
      <c r="C15" s="306"/>
      <c r="D15" s="306"/>
      <c r="E15" s="306"/>
      <c r="F15" s="306"/>
      <c r="G15" s="306"/>
      <c r="H15" s="306"/>
      <c r="I15" s="306"/>
      <c r="J15" s="299"/>
      <c r="K15" s="299"/>
      <c r="L15" s="299"/>
      <c r="M15" s="299"/>
      <c r="N15" s="300"/>
      <c r="O15" s="300"/>
      <c r="P15" s="300"/>
      <c r="Q15" s="300"/>
      <c r="R15" s="300"/>
      <c r="S15" s="300"/>
      <c r="T15" s="300"/>
      <c r="U15" s="300"/>
      <c r="V15" s="300"/>
      <c r="W15" s="300"/>
      <c r="X15" s="300"/>
      <c r="Y15" s="300"/>
      <c r="Z15" s="300"/>
      <c r="AA15" s="300"/>
      <c r="AB15" s="300"/>
      <c r="AC15" s="300"/>
      <c r="AD15" s="300"/>
    </row>
    <row r="16" spans="1:30" s="295" customFormat="1" ht="16.5" x14ac:dyDescent="0.3">
      <c r="A16" s="307" t="s">
        <v>263</v>
      </c>
      <c r="B16" s="307"/>
      <c r="C16" s="307"/>
      <c r="D16" s="303"/>
      <c r="E16" s="303"/>
      <c r="F16" s="303"/>
      <c r="G16" s="303"/>
      <c r="H16" s="303"/>
      <c r="I16" s="303"/>
      <c r="J16" s="299"/>
      <c r="K16" s="299"/>
      <c r="L16" s="299"/>
      <c r="M16" s="299"/>
      <c r="N16" s="300"/>
      <c r="O16" s="300"/>
      <c r="P16" s="300"/>
      <c r="Q16" s="300"/>
      <c r="R16" s="300"/>
      <c r="S16" s="300"/>
      <c r="T16" s="300"/>
      <c r="U16" s="300"/>
      <c r="V16" s="300"/>
      <c r="W16" s="300"/>
      <c r="X16" s="300"/>
      <c r="Y16" s="300"/>
      <c r="Z16" s="300"/>
      <c r="AA16" s="300"/>
      <c r="AB16" s="300"/>
      <c r="AC16" s="300"/>
      <c r="AD16" s="300"/>
    </row>
    <row r="17" spans="1:30" s="295" customFormat="1" ht="16.5" x14ac:dyDescent="0.3">
      <c r="A17" s="307" t="s">
        <v>256</v>
      </c>
      <c r="B17" s="307"/>
      <c r="C17" s="307"/>
      <c r="D17" s="303"/>
      <c r="E17" s="303"/>
      <c r="F17" s="303"/>
      <c r="G17" s="303"/>
      <c r="H17" s="303"/>
      <c r="I17" s="303"/>
      <c r="J17" s="299"/>
      <c r="K17" s="299"/>
      <c r="L17" s="299"/>
      <c r="M17" s="299"/>
      <c r="N17" s="300"/>
      <c r="O17" s="300"/>
      <c r="P17" s="300"/>
      <c r="Q17" s="300"/>
      <c r="R17" s="300"/>
      <c r="S17" s="300"/>
      <c r="T17" s="300"/>
      <c r="U17" s="300"/>
      <c r="V17" s="300"/>
      <c r="W17" s="300"/>
      <c r="X17" s="300"/>
      <c r="Y17" s="300"/>
      <c r="Z17" s="300"/>
      <c r="AA17" s="300"/>
      <c r="AB17" s="300"/>
      <c r="AC17" s="300"/>
      <c r="AD17" s="300"/>
    </row>
    <row r="18" spans="1:30" s="295" customFormat="1" ht="16.5" x14ac:dyDescent="0.3">
      <c r="A18" s="307" t="s">
        <v>257</v>
      </c>
      <c r="B18" s="307"/>
      <c r="C18" s="307"/>
      <c r="D18" s="303"/>
      <c r="E18" s="303"/>
      <c r="F18" s="303"/>
      <c r="G18" s="303"/>
      <c r="H18" s="303"/>
      <c r="I18" s="303"/>
      <c r="J18" s="299"/>
      <c r="K18" s="299"/>
      <c r="L18" s="299"/>
      <c r="M18" s="299"/>
      <c r="N18" s="300"/>
      <c r="O18" s="300"/>
      <c r="P18" s="300"/>
      <c r="Q18" s="300"/>
      <c r="R18" s="300"/>
      <c r="S18" s="300"/>
      <c r="T18" s="300"/>
      <c r="U18" s="300"/>
      <c r="V18" s="300"/>
      <c r="W18" s="300"/>
      <c r="X18" s="300"/>
      <c r="Y18" s="300"/>
      <c r="Z18" s="300"/>
      <c r="AA18" s="300"/>
      <c r="AB18" s="300"/>
      <c r="AC18" s="300"/>
      <c r="AD18" s="300"/>
    </row>
    <row r="19" spans="1:30" s="295" customFormat="1" ht="18" x14ac:dyDescent="0.35">
      <c r="A19" s="300"/>
      <c r="B19" s="301"/>
      <c r="C19" s="308" t="s">
        <v>147</v>
      </c>
      <c r="D19" s="299"/>
      <c r="E19" s="299"/>
      <c r="F19" s="299"/>
      <c r="G19" s="299"/>
      <c r="H19" s="299"/>
      <c r="I19" s="299"/>
      <c r="J19" s="299"/>
      <c r="K19" s="299"/>
      <c r="L19" s="299"/>
      <c r="M19" s="299"/>
      <c r="N19" s="300"/>
      <c r="O19" s="300"/>
      <c r="P19" s="300"/>
      <c r="Q19" s="300"/>
      <c r="R19" s="300"/>
      <c r="S19" s="300"/>
      <c r="T19" s="300"/>
      <c r="U19" s="300"/>
      <c r="V19" s="300"/>
      <c r="W19" s="300"/>
      <c r="X19" s="300"/>
      <c r="Y19" s="300"/>
      <c r="Z19" s="300"/>
      <c r="AA19" s="300"/>
      <c r="AB19" s="300"/>
      <c r="AC19" s="300"/>
      <c r="AD19" s="300"/>
    </row>
    <row r="20" spans="1:30" s="295" customFormat="1" ht="18" customHeight="1" x14ac:dyDescent="0.3">
      <c r="A20" s="300"/>
      <c r="B20" s="331">
        <v>1</v>
      </c>
      <c r="C20" s="309" t="s">
        <v>259</v>
      </c>
      <c r="D20" s="299"/>
      <c r="E20" s="299"/>
      <c r="F20" s="299"/>
      <c r="G20" s="299"/>
      <c r="H20" s="299"/>
      <c r="I20" s="299"/>
      <c r="J20" s="299"/>
      <c r="K20" s="299"/>
      <c r="L20" s="299"/>
      <c r="M20" s="299"/>
      <c r="N20" s="300"/>
      <c r="O20" s="300"/>
      <c r="P20" s="300"/>
      <c r="Q20" s="300"/>
      <c r="R20" s="300"/>
      <c r="S20" s="300"/>
      <c r="T20" s="300"/>
      <c r="U20" s="300"/>
      <c r="V20" s="300"/>
      <c r="W20" s="300"/>
      <c r="X20" s="300"/>
      <c r="Y20" s="300"/>
      <c r="Z20" s="300"/>
      <c r="AA20" s="300"/>
      <c r="AB20" s="300"/>
      <c r="AC20" s="300"/>
      <c r="AD20" s="300"/>
    </row>
    <row r="21" spans="1:30" s="295" customFormat="1" ht="18" customHeight="1" x14ac:dyDescent="0.3">
      <c r="A21" s="300"/>
      <c r="B21" s="331">
        <v>2</v>
      </c>
      <c r="C21" s="310" t="s">
        <v>130</v>
      </c>
      <c r="D21" s="299"/>
      <c r="E21" s="299"/>
      <c r="F21" s="299"/>
      <c r="G21" s="299"/>
      <c r="H21" s="299"/>
      <c r="I21" s="299"/>
      <c r="J21" s="299"/>
      <c r="K21" s="299"/>
      <c r="L21" s="299"/>
      <c r="M21" s="299"/>
      <c r="N21" s="300"/>
      <c r="O21" s="300"/>
      <c r="P21" s="300"/>
      <c r="Q21" s="300"/>
      <c r="R21" s="300"/>
      <c r="S21" s="300"/>
      <c r="T21" s="300"/>
      <c r="U21" s="300"/>
      <c r="V21" s="300"/>
      <c r="W21" s="300"/>
      <c r="X21" s="300"/>
      <c r="Y21" s="300"/>
      <c r="Z21" s="300"/>
      <c r="AA21" s="300"/>
      <c r="AB21" s="300"/>
      <c r="AC21" s="300"/>
      <c r="AD21" s="300"/>
    </row>
    <row r="22" spans="1:30" s="295" customFormat="1" ht="16.5" x14ac:dyDescent="0.3">
      <c r="A22" s="300"/>
      <c r="B22" s="331">
        <v>3</v>
      </c>
      <c r="C22" s="311" t="s">
        <v>120</v>
      </c>
      <c r="D22" s="299"/>
      <c r="E22" s="299"/>
      <c r="F22" s="299"/>
      <c r="G22" s="299"/>
      <c r="H22" s="299"/>
      <c r="I22" s="299"/>
      <c r="J22" s="299"/>
      <c r="K22" s="299"/>
      <c r="L22" s="299"/>
      <c r="M22" s="299"/>
      <c r="N22" s="300"/>
      <c r="O22" s="300"/>
      <c r="P22" s="300"/>
      <c r="Q22" s="300"/>
      <c r="R22" s="300"/>
      <c r="S22" s="300"/>
      <c r="T22" s="300"/>
      <c r="U22" s="300"/>
      <c r="V22" s="300"/>
      <c r="W22" s="300"/>
      <c r="X22" s="300"/>
      <c r="Y22" s="300"/>
      <c r="Z22" s="300"/>
      <c r="AA22" s="300"/>
      <c r="AB22" s="300"/>
      <c r="AC22" s="300"/>
      <c r="AD22" s="300"/>
    </row>
    <row r="23" spans="1:30" s="295" customFormat="1" ht="16.5" x14ac:dyDescent="0.3">
      <c r="A23" s="300"/>
      <c r="B23" s="331">
        <v>4</v>
      </c>
      <c r="C23" s="309" t="s">
        <v>119</v>
      </c>
      <c r="D23" s="299"/>
      <c r="E23" s="299"/>
      <c r="F23" s="299"/>
      <c r="G23" s="299"/>
      <c r="H23" s="299"/>
      <c r="I23" s="299"/>
      <c r="J23" s="299"/>
      <c r="K23" s="299"/>
      <c r="L23" s="299"/>
      <c r="M23" s="299"/>
      <c r="N23" s="300"/>
      <c r="O23" s="300"/>
      <c r="P23" s="300"/>
      <c r="Q23" s="300"/>
      <c r="R23" s="300"/>
      <c r="S23" s="300"/>
      <c r="T23" s="300"/>
      <c r="U23" s="300"/>
      <c r="V23" s="300"/>
      <c r="W23" s="300"/>
      <c r="X23" s="300"/>
      <c r="Y23" s="300"/>
      <c r="Z23" s="300"/>
      <c r="AA23" s="300"/>
      <c r="AB23" s="300"/>
      <c r="AC23" s="300"/>
      <c r="AD23" s="300"/>
    </row>
    <row r="24" spans="1:30" s="295" customFormat="1" ht="16.5" x14ac:dyDescent="0.3">
      <c r="A24" s="300"/>
      <c r="B24" s="331">
        <v>5</v>
      </c>
      <c r="C24" s="311" t="s">
        <v>134</v>
      </c>
      <c r="D24" s="299"/>
      <c r="E24" s="299"/>
      <c r="F24" s="299"/>
      <c r="G24" s="299"/>
      <c r="H24" s="299"/>
      <c r="I24" s="299"/>
      <c r="J24" s="299"/>
      <c r="K24" s="299"/>
      <c r="L24" s="299"/>
      <c r="M24" s="299"/>
      <c r="N24" s="300"/>
      <c r="O24" s="300"/>
      <c r="P24" s="300"/>
      <c r="Q24" s="300"/>
      <c r="R24" s="300"/>
      <c r="S24" s="300"/>
      <c r="T24" s="300"/>
      <c r="U24" s="300"/>
      <c r="V24" s="300"/>
      <c r="W24" s="300"/>
      <c r="X24" s="300"/>
      <c r="Y24" s="300"/>
      <c r="Z24" s="300"/>
      <c r="AA24" s="300"/>
      <c r="AB24" s="300"/>
      <c r="AC24" s="300"/>
      <c r="AD24" s="300"/>
    </row>
    <row r="25" spans="1:30" s="295" customFormat="1" ht="16.5" x14ac:dyDescent="0.3">
      <c r="A25" s="300"/>
      <c r="B25" s="331">
        <v>6</v>
      </c>
      <c r="C25" s="311" t="s">
        <v>121</v>
      </c>
      <c r="D25" s="299"/>
      <c r="E25" s="299"/>
      <c r="F25" s="299"/>
      <c r="G25" s="299"/>
      <c r="H25" s="299"/>
      <c r="I25" s="299"/>
      <c r="J25" s="299"/>
      <c r="K25" s="299"/>
      <c r="L25" s="299"/>
      <c r="M25" s="299"/>
      <c r="N25" s="300"/>
      <c r="O25" s="300"/>
      <c r="P25" s="300"/>
      <c r="Q25" s="300"/>
      <c r="R25" s="300"/>
      <c r="S25" s="300"/>
      <c r="T25" s="300"/>
      <c r="U25" s="300"/>
      <c r="V25" s="300"/>
      <c r="W25" s="300"/>
      <c r="X25" s="300"/>
      <c r="Y25" s="300"/>
      <c r="Z25" s="300"/>
      <c r="AA25" s="300"/>
      <c r="AB25" s="300"/>
      <c r="AC25" s="300"/>
      <c r="AD25" s="300"/>
    </row>
    <row r="26" spans="1:30" s="295" customFormat="1" ht="16.5" x14ac:dyDescent="0.3">
      <c r="A26" s="300"/>
      <c r="B26" s="331">
        <v>7</v>
      </c>
      <c r="C26" s="311" t="s">
        <v>131</v>
      </c>
      <c r="D26" s="299"/>
      <c r="E26" s="299"/>
      <c r="F26" s="299"/>
      <c r="G26" s="299"/>
      <c r="H26" s="299"/>
      <c r="I26" s="299"/>
      <c r="J26" s="299"/>
      <c r="K26" s="299"/>
      <c r="L26" s="299"/>
      <c r="M26" s="299"/>
      <c r="N26" s="300"/>
      <c r="O26" s="300"/>
      <c r="P26" s="300"/>
      <c r="Q26" s="300"/>
      <c r="R26" s="300"/>
      <c r="S26" s="300"/>
      <c r="T26" s="300"/>
      <c r="U26" s="300"/>
      <c r="V26" s="300"/>
      <c r="W26" s="300"/>
      <c r="X26" s="300"/>
      <c r="Y26" s="300"/>
      <c r="Z26" s="300"/>
      <c r="AA26" s="300"/>
      <c r="AB26" s="300"/>
      <c r="AC26" s="300"/>
      <c r="AD26" s="300"/>
    </row>
    <row r="27" spans="1:30" s="296" customFormat="1" ht="16.5" x14ac:dyDescent="0.3">
      <c r="A27" s="312"/>
      <c r="B27" s="332"/>
      <c r="C27" s="313" t="s">
        <v>125</v>
      </c>
      <c r="D27" s="314"/>
      <c r="E27" s="314"/>
      <c r="F27" s="314"/>
      <c r="G27" s="314"/>
      <c r="H27" s="299"/>
      <c r="I27" s="314"/>
      <c r="J27" s="314"/>
      <c r="K27" s="314"/>
      <c r="L27" s="314"/>
      <c r="M27" s="314"/>
      <c r="N27" s="312"/>
      <c r="O27" s="312"/>
      <c r="P27" s="312"/>
      <c r="Q27" s="312"/>
      <c r="R27" s="312"/>
      <c r="S27" s="312"/>
      <c r="T27" s="312"/>
      <c r="U27" s="312"/>
      <c r="V27" s="312"/>
      <c r="W27" s="312"/>
      <c r="X27" s="312"/>
      <c r="Y27" s="312"/>
      <c r="Z27" s="312"/>
      <c r="AA27" s="312"/>
      <c r="AB27" s="312"/>
      <c r="AC27" s="312"/>
      <c r="AD27" s="312"/>
    </row>
    <row r="28" spans="1:30" s="295" customFormat="1" ht="16.5" x14ac:dyDescent="0.3">
      <c r="A28" s="300"/>
      <c r="B28" s="331">
        <v>8</v>
      </c>
      <c r="C28" s="311" t="s">
        <v>126</v>
      </c>
      <c r="D28" s="299"/>
      <c r="E28" s="299"/>
      <c r="F28" s="299"/>
      <c r="G28" s="299"/>
      <c r="H28" s="314"/>
      <c r="I28" s="299"/>
      <c r="J28" s="299"/>
      <c r="K28" s="299"/>
      <c r="L28" s="299"/>
      <c r="M28" s="299"/>
      <c r="N28" s="300"/>
      <c r="O28" s="300"/>
      <c r="P28" s="300"/>
      <c r="Q28" s="300"/>
      <c r="R28" s="300"/>
      <c r="S28" s="300"/>
      <c r="T28" s="300"/>
      <c r="U28" s="300"/>
      <c r="V28" s="300"/>
      <c r="W28" s="300"/>
      <c r="X28" s="300"/>
      <c r="Y28" s="300"/>
      <c r="Z28" s="300"/>
      <c r="AA28" s="300"/>
      <c r="AB28" s="300"/>
      <c r="AC28" s="300"/>
      <c r="AD28" s="300"/>
    </row>
    <row r="29" spans="1:30" s="295" customFormat="1" ht="16.5" x14ac:dyDescent="0.3">
      <c r="A29" s="300"/>
      <c r="B29" s="327"/>
      <c r="C29" s="313" t="s">
        <v>138</v>
      </c>
      <c r="D29" s="299"/>
      <c r="E29" s="299"/>
      <c r="F29" s="299"/>
      <c r="G29" s="299"/>
      <c r="H29" s="299"/>
      <c r="I29" s="299"/>
      <c r="J29" s="299"/>
      <c r="K29" s="299"/>
      <c r="L29" s="299"/>
      <c r="M29" s="299"/>
      <c r="N29" s="300"/>
      <c r="O29" s="300"/>
      <c r="P29" s="300"/>
      <c r="Q29" s="300"/>
      <c r="R29" s="300"/>
      <c r="S29" s="300"/>
      <c r="T29" s="300"/>
      <c r="U29" s="300"/>
      <c r="V29" s="300"/>
      <c r="W29" s="300"/>
      <c r="X29" s="300"/>
      <c r="Y29" s="300"/>
      <c r="Z29" s="300"/>
      <c r="AA29" s="300"/>
      <c r="AB29" s="300"/>
      <c r="AC29" s="300"/>
      <c r="AD29" s="300"/>
    </row>
    <row r="30" spans="1:30" s="295" customFormat="1" ht="16.5" x14ac:dyDescent="0.3">
      <c r="A30" s="300"/>
      <c r="B30" s="331">
        <v>9</v>
      </c>
      <c r="C30" s="334" t="s">
        <v>236</v>
      </c>
      <c r="D30" s="299"/>
      <c r="E30" s="299"/>
      <c r="F30" s="299"/>
      <c r="G30" s="299"/>
      <c r="H30" s="299"/>
      <c r="I30" s="299"/>
      <c r="J30" s="299"/>
      <c r="K30" s="299"/>
      <c r="L30" s="299"/>
      <c r="M30" s="299"/>
      <c r="N30" s="300"/>
      <c r="O30" s="300"/>
      <c r="P30" s="300"/>
      <c r="Q30" s="300"/>
      <c r="R30" s="300"/>
      <c r="S30" s="300"/>
      <c r="T30" s="300"/>
      <c r="U30" s="300"/>
      <c r="V30" s="300"/>
      <c r="W30" s="300"/>
      <c r="X30" s="300"/>
      <c r="Y30" s="300"/>
      <c r="Z30" s="300"/>
      <c r="AA30" s="300"/>
      <c r="AB30" s="300"/>
      <c r="AC30" s="300"/>
      <c r="AD30" s="300"/>
    </row>
    <row r="31" spans="1:30" s="295" customFormat="1" ht="16.5" x14ac:dyDescent="0.3">
      <c r="A31" s="300"/>
      <c r="B31" s="331">
        <v>10</v>
      </c>
      <c r="C31" s="311" t="s">
        <v>122</v>
      </c>
      <c r="D31" s="299"/>
      <c r="E31" s="299"/>
      <c r="F31" s="299"/>
      <c r="G31" s="299"/>
      <c r="H31" s="299"/>
      <c r="I31" s="299"/>
      <c r="J31" s="299"/>
      <c r="K31" s="299"/>
      <c r="L31" s="299"/>
      <c r="M31" s="299"/>
      <c r="N31" s="300"/>
      <c r="O31" s="300"/>
      <c r="P31" s="300"/>
      <c r="Q31" s="300"/>
      <c r="R31" s="300"/>
      <c r="S31" s="300"/>
      <c r="T31" s="300"/>
      <c r="U31" s="300"/>
      <c r="V31" s="300"/>
      <c r="W31" s="300"/>
      <c r="X31" s="300"/>
      <c r="Y31" s="300"/>
      <c r="Z31" s="300"/>
      <c r="AA31" s="300"/>
      <c r="AB31" s="300"/>
      <c r="AC31" s="300"/>
      <c r="AD31" s="300"/>
    </row>
    <row r="32" spans="1:30" s="295" customFormat="1" ht="16.5" x14ac:dyDescent="0.3">
      <c r="A32" s="300"/>
      <c r="B32" s="331">
        <v>11</v>
      </c>
      <c r="C32" s="311" t="s">
        <v>123</v>
      </c>
      <c r="D32" s="299"/>
      <c r="E32" s="299"/>
      <c r="F32" s="299"/>
      <c r="G32" s="299"/>
      <c r="H32" s="299"/>
      <c r="I32" s="299"/>
      <c r="J32" s="299"/>
      <c r="K32" s="299"/>
      <c r="L32" s="299"/>
      <c r="M32" s="299"/>
      <c r="N32" s="300"/>
      <c r="O32" s="300"/>
      <c r="P32" s="300"/>
      <c r="Q32" s="300"/>
      <c r="R32" s="300"/>
      <c r="S32" s="300"/>
      <c r="T32" s="300"/>
      <c r="U32" s="300"/>
      <c r="V32" s="300"/>
      <c r="W32" s="300"/>
      <c r="X32" s="300"/>
      <c r="Y32" s="300"/>
      <c r="Z32" s="300"/>
      <c r="AA32" s="300"/>
      <c r="AB32" s="300"/>
      <c r="AC32" s="300"/>
      <c r="AD32" s="300"/>
    </row>
    <row r="33" spans="1:30" s="295" customFormat="1" ht="16.5" x14ac:dyDescent="0.3">
      <c r="A33" s="300"/>
      <c r="B33" s="331">
        <v>12</v>
      </c>
      <c r="C33" s="311" t="s">
        <v>129</v>
      </c>
      <c r="D33" s="299"/>
      <c r="E33" s="299"/>
      <c r="F33" s="299"/>
      <c r="G33" s="299"/>
      <c r="H33" s="299"/>
      <c r="I33" s="299"/>
      <c r="J33" s="299"/>
      <c r="K33" s="299"/>
      <c r="L33" s="299"/>
      <c r="M33" s="299"/>
      <c r="N33" s="300"/>
      <c r="O33" s="300"/>
      <c r="P33" s="300"/>
      <c r="Q33" s="300"/>
      <c r="R33" s="300"/>
      <c r="S33" s="300"/>
      <c r="T33" s="300"/>
      <c r="U33" s="300"/>
      <c r="V33" s="300"/>
      <c r="W33" s="300"/>
      <c r="X33" s="300"/>
      <c r="Y33" s="300"/>
      <c r="Z33" s="300"/>
      <c r="AA33" s="300"/>
      <c r="AB33" s="300"/>
      <c r="AC33" s="300"/>
      <c r="AD33" s="300"/>
    </row>
    <row r="34" spans="1:30" s="295" customFormat="1" ht="16.5" x14ac:dyDescent="0.3">
      <c r="A34" s="300"/>
      <c r="B34" s="331">
        <v>13</v>
      </c>
      <c r="C34" s="311" t="s">
        <v>237</v>
      </c>
      <c r="D34" s="299"/>
      <c r="E34" s="299"/>
      <c r="F34" s="299"/>
      <c r="G34" s="299"/>
      <c r="H34" s="299"/>
      <c r="I34" s="299"/>
      <c r="J34" s="299"/>
      <c r="K34" s="299"/>
      <c r="L34" s="299"/>
      <c r="M34" s="299"/>
      <c r="N34" s="300"/>
      <c r="O34" s="300"/>
      <c r="P34" s="300"/>
      <c r="Q34" s="300"/>
      <c r="R34" s="300"/>
      <c r="S34" s="300"/>
      <c r="T34" s="300"/>
      <c r="U34" s="300"/>
      <c r="V34" s="300"/>
      <c r="W34" s="300"/>
      <c r="X34" s="300"/>
      <c r="Y34" s="300"/>
      <c r="Z34" s="300"/>
      <c r="AA34" s="300"/>
      <c r="AB34" s="300"/>
      <c r="AC34" s="300"/>
      <c r="AD34" s="300"/>
    </row>
    <row r="35" spans="1:30" s="295" customFormat="1" ht="16.5" x14ac:dyDescent="0.3">
      <c r="A35" s="300"/>
      <c r="B35" s="331">
        <v>14</v>
      </c>
      <c r="C35" s="311" t="s">
        <v>238</v>
      </c>
      <c r="D35" s="299"/>
      <c r="E35" s="299"/>
      <c r="F35" s="299"/>
      <c r="G35" s="299"/>
      <c r="H35" s="299"/>
      <c r="I35" s="299"/>
      <c r="J35" s="299"/>
      <c r="K35" s="299"/>
      <c r="L35" s="299"/>
      <c r="M35" s="299"/>
      <c r="N35" s="300"/>
      <c r="O35" s="300"/>
      <c r="P35" s="300"/>
      <c r="Q35" s="300"/>
      <c r="R35" s="300"/>
      <c r="S35" s="300"/>
      <c r="T35" s="300"/>
      <c r="U35" s="300"/>
      <c r="V35" s="300"/>
      <c r="W35" s="300"/>
      <c r="X35" s="300"/>
      <c r="Y35" s="300"/>
      <c r="Z35" s="300"/>
      <c r="AA35" s="300"/>
      <c r="AB35" s="300"/>
      <c r="AC35" s="300"/>
      <c r="AD35" s="300"/>
    </row>
    <row r="36" spans="1:30" s="295" customFormat="1" ht="16.5" x14ac:dyDescent="0.3">
      <c r="A36" s="300"/>
      <c r="B36" s="327"/>
      <c r="C36" s="311"/>
      <c r="D36" s="299"/>
      <c r="E36" s="299"/>
      <c r="F36" s="299"/>
      <c r="G36" s="299"/>
      <c r="H36" s="299"/>
      <c r="I36" s="299"/>
      <c r="J36" s="299"/>
      <c r="K36" s="299"/>
      <c r="L36" s="299"/>
      <c r="M36" s="299"/>
      <c r="N36" s="300"/>
      <c r="O36" s="300"/>
      <c r="P36" s="300"/>
      <c r="Q36" s="300"/>
      <c r="R36" s="300"/>
      <c r="S36" s="300"/>
      <c r="T36" s="300"/>
      <c r="U36" s="300"/>
      <c r="V36" s="300"/>
      <c r="W36" s="300"/>
      <c r="X36" s="300"/>
      <c r="Y36" s="300"/>
      <c r="Z36" s="300"/>
      <c r="AA36" s="300"/>
      <c r="AB36" s="300"/>
      <c r="AC36" s="300"/>
      <c r="AD36" s="300"/>
    </row>
    <row r="37" spans="1:30" s="295" customFormat="1" ht="16.5" x14ac:dyDescent="0.3">
      <c r="A37" s="300"/>
      <c r="B37" s="327"/>
      <c r="C37" s="313" t="s">
        <v>127</v>
      </c>
      <c r="D37" s="299"/>
      <c r="E37" s="299"/>
      <c r="F37" s="299"/>
      <c r="G37" s="299"/>
      <c r="H37" s="299"/>
      <c r="I37" s="299"/>
      <c r="J37" s="299"/>
      <c r="K37" s="299"/>
      <c r="L37" s="299"/>
      <c r="M37" s="299"/>
      <c r="N37" s="300"/>
      <c r="O37" s="300"/>
      <c r="P37" s="300"/>
      <c r="Q37" s="300"/>
      <c r="R37" s="300"/>
      <c r="S37" s="300"/>
      <c r="T37" s="300"/>
      <c r="U37" s="300"/>
      <c r="V37" s="300"/>
      <c r="W37" s="300"/>
      <c r="X37" s="300"/>
      <c r="Y37" s="300"/>
      <c r="Z37" s="300"/>
      <c r="AA37" s="300"/>
      <c r="AB37" s="300"/>
      <c r="AC37" s="300"/>
      <c r="AD37" s="300"/>
    </row>
    <row r="38" spans="1:30" s="295" customFormat="1" ht="16.5" x14ac:dyDescent="0.3">
      <c r="A38" s="300"/>
      <c r="B38" s="331">
        <v>13</v>
      </c>
      <c r="C38" s="311" t="s">
        <v>122</v>
      </c>
      <c r="D38" s="299"/>
      <c r="E38" s="299"/>
      <c r="F38" s="299"/>
      <c r="G38" s="299"/>
      <c r="H38" s="299"/>
      <c r="I38" s="299"/>
      <c r="J38" s="299"/>
      <c r="K38" s="299"/>
      <c r="L38" s="299"/>
      <c r="M38" s="299"/>
      <c r="N38" s="300"/>
      <c r="O38" s="300"/>
      <c r="P38" s="300"/>
      <c r="Q38" s="300"/>
      <c r="R38" s="300"/>
      <c r="S38" s="300"/>
      <c r="T38" s="300"/>
      <c r="U38" s="300"/>
      <c r="V38" s="300"/>
      <c r="W38" s="300"/>
      <c r="X38" s="300"/>
      <c r="Y38" s="300"/>
      <c r="Z38" s="300"/>
      <c r="AA38" s="300"/>
      <c r="AB38" s="300"/>
      <c r="AC38" s="300"/>
      <c r="AD38" s="300"/>
    </row>
    <row r="39" spans="1:30" s="295" customFormat="1" ht="16.5" x14ac:dyDescent="0.3">
      <c r="A39" s="300"/>
      <c r="B39" s="331">
        <v>14</v>
      </c>
      <c r="C39" s="311" t="s">
        <v>123</v>
      </c>
      <c r="D39" s="299"/>
      <c r="E39" s="299"/>
      <c r="F39" s="299"/>
      <c r="G39" s="299"/>
      <c r="H39" s="299"/>
      <c r="I39" s="299"/>
      <c r="J39" s="299"/>
      <c r="K39" s="299"/>
      <c r="L39" s="299"/>
      <c r="M39" s="299"/>
      <c r="N39" s="300"/>
      <c r="O39" s="300"/>
      <c r="P39" s="300"/>
      <c r="Q39" s="300"/>
      <c r="R39" s="300"/>
      <c r="S39" s="300"/>
      <c r="T39" s="300"/>
      <c r="U39" s="300"/>
      <c r="V39" s="300"/>
      <c r="W39" s="300"/>
      <c r="X39" s="300"/>
      <c r="Y39" s="300"/>
      <c r="Z39" s="300"/>
      <c r="AA39" s="300"/>
      <c r="AB39" s="300"/>
      <c r="AC39" s="300"/>
      <c r="AD39" s="300"/>
    </row>
    <row r="40" spans="1:30" s="295" customFormat="1" ht="16.5" x14ac:dyDescent="0.3">
      <c r="A40" s="300"/>
      <c r="B40" s="331">
        <v>15</v>
      </c>
      <c r="C40" s="311" t="s">
        <v>161</v>
      </c>
      <c r="D40" s="299"/>
      <c r="E40" s="299"/>
      <c r="F40" s="299"/>
      <c r="G40" s="299"/>
      <c r="H40" s="299"/>
      <c r="I40" s="299"/>
      <c r="J40" s="299"/>
      <c r="K40" s="299"/>
      <c r="L40" s="299"/>
      <c r="M40" s="299"/>
      <c r="N40" s="300"/>
      <c r="O40" s="300"/>
      <c r="P40" s="300"/>
      <c r="Q40" s="300"/>
      <c r="R40" s="300"/>
      <c r="S40" s="300"/>
      <c r="T40" s="300"/>
      <c r="U40" s="300"/>
      <c r="V40" s="300"/>
      <c r="W40" s="300"/>
      <c r="X40" s="300"/>
      <c r="Y40" s="300"/>
      <c r="Z40" s="300"/>
      <c r="AA40" s="300"/>
      <c r="AB40" s="300"/>
      <c r="AC40" s="300"/>
      <c r="AD40" s="300"/>
    </row>
    <row r="41" spans="1:30" s="295" customFormat="1" ht="16.5" x14ac:dyDescent="0.3">
      <c r="A41" s="300"/>
      <c r="B41" s="327"/>
      <c r="C41" s="311"/>
      <c r="D41" s="299"/>
      <c r="E41" s="299"/>
      <c r="F41" s="299"/>
      <c r="G41" s="299"/>
      <c r="H41" s="299"/>
      <c r="I41" s="299"/>
      <c r="J41" s="299"/>
      <c r="K41" s="299"/>
      <c r="L41" s="299"/>
      <c r="M41" s="299"/>
      <c r="N41" s="300"/>
      <c r="O41" s="300"/>
      <c r="P41" s="300"/>
      <c r="Q41" s="300"/>
      <c r="R41" s="300"/>
      <c r="S41" s="300"/>
      <c r="T41" s="300"/>
      <c r="U41" s="300"/>
      <c r="V41" s="300"/>
      <c r="W41" s="300"/>
      <c r="X41" s="300"/>
      <c r="Y41" s="300"/>
      <c r="Z41" s="300"/>
      <c r="AA41" s="300"/>
      <c r="AB41" s="300"/>
      <c r="AC41" s="300"/>
      <c r="AD41" s="300"/>
    </row>
    <row r="42" spans="1:30" s="295" customFormat="1" ht="16.5" x14ac:dyDescent="0.3">
      <c r="A42" s="300"/>
      <c r="B42" s="327"/>
      <c r="C42" s="313" t="s">
        <v>139</v>
      </c>
      <c r="D42" s="299"/>
      <c r="E42" s="299"/>
      <c r="F42" s="299"/>
      <c r="G42" s="299"/>
      <c r="H42" s="299"/>
      <c r="I42" s="299"/>
      <c r="J42" s="299"/>
      <c r="K42" s="299"/>
      <c r="L42" s="299"/>
      <c r="M42" s="299"/>
      <c r="N42" s="300"/>
      <c r="O42" s="300"/>
      <c r="P42" s="300"/>
      <c r="Q42" s="300"/>
      <c r="R42" s="300"/>
      <c r="S42" s="300"/>
      <c r="T42" s="300"/>
      <c r="U42" s="300"/>
      <c r="V42" s="300"/>
      <c r="W42" s="300"/>
      <c r="X42" s="300"/>
      <c r="Y42" s="300"/>
      <c r="Z42" s="300"/>
      <c r="AA42" s="300"/>
      <c r="AB42" s="300"/>
      <c r="AC42" s="300"/>
      <c r="AD42" s="300"/>
    </row>
    <row r="43" spans="1:30" s="295" customFormat="1" ht="16.5" x14ac:dyDescent="0.3">
      <c r="A43" s="300"/>
      <c r="B43" s="331">
        <v>16</v>
      </c>
      <c r="C43" s="311" t="s">
        <v>136</v>
      </c>
      <c r="D43" s="299"/>
      <c r="E43" s="299"/>
      <c r="F43" s="299"/>
      <c r="G43" s="299"/>
      <c r="H43" s="299"/>
      <c r="I43" s="299"/>
      <c r="J43" s="299"/>
      <c r="K43" s="299"/>
      <c r="L43" s="299"/>
      <c r="M43" s="299"/>
      <c r="N43" s="300"/>
      <c r="O43" s="300"/>
      <c r="P43" s="300"/>
      <c r="Q43" s="300"/>
      <c r="R43" s="300"/>
      <c r="S43" s="300"/>
      <c r="T43" s="300"/>
      <c r="U43" s="300"/>
      <c r="V43" s="300"/>
      <c r="W43" s="300"/>
      <c r="X43" s="300"/>
      <c r="Y43" s="300"/>
      <c r="Z43" s="300"/>
      <c r="AA43" s="300"/>
      <c r="AB43" s="300"/>
      <c r="AC43" s="300"/>
      <c r="AD43" s="300"/>
    </row>
    <row r="44" spans="1:30" s="295" customFormat="1" ht="16.5" x14ac:dyDescent="0.3">
      <c r="A44" s="300"/>
      <c r="B44" s="331">
        <v>17</v>
      </c>
      <c r="C44" s="311" t="s">
        <v>132</v>
      </c>
      <c r="D44" s="299"/>
      <c r="E44" s="299"/>
      <c r="F44" s="299"/>
      <c r="G44" s="299"/>
      <c r="H44" s="299"/>
      <c r="I44" s="299"/>
      <c r="J44" s="299"/>
      <c r="K44" s="299"/>
      <c r="L44" s="299"/>
      <c r="M44" s="299"/>
      <c r="N44" s="300"/>
      <c r="O44" s="300"/>
      <c r="P44" s="300"/>
      <c r="Q44" s="300"/>
      <c r="R44" s="300"/>
      <c r="S44" s="300"/>
      <c r="T44" s="300"/>
      <c r="U44" s="300"/>
      <c r="V44" s="300"/>
      <c r="W44" s="300"/>
      <c r="X44" s="300"/>
      <c r="Y44" s="300"/>
      <c r="Z44" s="300"/>
      <c r="AA44" s="300"/>
      <c r="AB44" s="300"/>
      <c r="AC44" s="300"/>
      <c r="AD44" s="300"/>
    </row>
    <row r="45" spans="1:30" s="295" customFormat="1" ht="16.5" x14ac:dyDescent="0.3">
      <c r="A45" s="300"/>
      <c r="B45" s="327"/>
      <c r="C45" s="311"/>
      <c r="D45" s="299"/>
      <c r="E45" s="299"/>
      <c r="F45" s="299"/>
      <c r="G45" s="299"/>
      <c r="H45" s="299"/>
      <c r="I45" s="299"/>
      <c r="J45" s="299"/>
      <c r="K45" s="299"/>
      <c r="L45" s="299"/>
      <c r="M45" s="299"/>
      <c r="N45" s="300"/>
      <c r="O45" s="300"/>
      <c r="P45" s="300"/>
      <c r="Q45" s="300"/>
      <c r="R45" s="300"/>
      <c r="S45" s="300"/>
      <c r="T45" s="300"/>
      <c r="U45" s="300"/>
      <c r="V45" s="300"/>
      <c r="W45" s="300"/>
      <c r="X45" s="300"/>
      <c r="Y45" s="300"/>
      <c r="Z45" s="300"/>
      <c r="AA45" s="300"/>
      <c r="AB45" s="300"/>
      <c r="AC45" s="300"/>
      <c r="AD45" s="300"/>
    </row>
    <row r="46" spans="1:30" s="295" customFormat="1" ht="16.5" x14ac:dyDescent="0.3">
      <c r="A46" s="300"/>
      <c r="B46" s="327"/>
      <c r="C46" s="313" t="s">
        <v>140</v>
      </c>
      <c r="D46" s="299"/>
      <c r="E46" s="299"/>
      <c r="F46" s="299"/>
      <c r="G46" s="299"/>
      <c r="H46" s="299"/>
      <c r="I46" s="299"/>
      <c r="J46" s="299"/>
      <c r="K46" s="299"/>
      <c r="L46" s="299"/>
      <c r="M46" s="299"/>
      <c r="N46" s="300"/>
      <c r="O46" s="300"/>
      <c r="P46" s="300"/>
      <c r="Q46" s="300"/>
      <c r="R46" s="300"/>
      <c r="S46" s="300"/>
      <c r="T46" s="300"/>
      <c r="U46" s="300"/>
      <c r="V46" s="300"/>
      <c r="W46" s="300"/>
      <c r="X46" s="300"/>
      <c r="Y46" s="300"/>
      <c r="Z46" s="300"/>
      <c r="AA46" s="300"/>
      <c r="AB46" s="300"/>
      <c r="AC46" s="300"/>
      <c r="AD46" s="300"/>
    </row>
    <row r="47" spans="1:30" s="295" customFormat="1" ht="16.5" x14ac:dyDescent="0.3">
      <c r="A47" s="300"/>
      <c r="B47" s="331">
        <v>18</v>
      </c>
      <c r="C47" s="311" t="s">
        <v>146</v>
      </c>
      <c r="D47" s="299"/>
      <c r="E47" s="299"/>
      <c r="F47" s="299"/>
      <c r="G47" s="299"/>
      <c r="H47" s="299"/>
      <c r="I47" s="299"/>
      <c r="J47" s="299"/>
      <c r="K47" s="299"/>
      <c r="L47" s="299"/>
      <c r="M47" s="299"/>
      <c r="N47" s="300"/>
      <c r="O47" s="300"/>
      <c r="P47" s="300"/>
      <c r="Q47" s="300"/>
      <c r="R47" s="300"/>
      <c r="S47" s="300"/>
      <c r="T47" s="300"/>
      <c r="U47" s="300"/>
      <c r="V47" s="300"/>
      <c r="W47" s="300"/>
      <c r="X47" s="300"/>
      <c r="Y47" s="300"/>
      <c r="Z47" s="300"/>
      <c r="AA47" s="300"/>
      <c r="AB47" s="300"/>
      <c r="AC47" s="300"/>
      <c r="AD47" s="300"/>
    </row>
    <row r="48" spans="1:30" s="295" customFormat="1" ht="16.5" x14ac:dyDescent="0.3">
      <c r="A48" s="300"/>
      <c r="B48" s="335">
        <v>19</v>
      </c>
      <c r="C48" s="311" t="s">
        <v>163</v>
      </c>
      <c r="D48" s="299"/>
      <c r="E48" s="299"/>
      <c r="F48" s="299"/>
      <c r="G48" s="299"/>
      <c r="H48" s="299"/>
      <c r="I48" s="299"/>
      <c r="J48" s="299"/>
      <c r="K48" s="299"/>
      <c r="L48" s="299"/>
      <c r="M48" s="299"/>
      <c r="N48" s="300"/>
      <c r="O48" s="300"/>
      <c r="P48" s="300"/>
      <c r="Q48" s="300"/>
      <c r="R48" s="300"/>
      <c r="S48" s="300"/>
      <c r="T48" s="300"/>
      <c r="U48" s="300"/>
      <c r="V48" s="300"/>
      <c r="W48" s="300"/>
      <c r="X48" s="300"/>
      <c r="Y48" s="300"/>
      <c r="Z48" s="300"/>
      <c r="AA48" s="300"/>
      <c r="AB48" s="300"/>
      <c r="AC48" s="300"/>
      <c r="AD48" s="300"/>
    </row>
    <row r="49" spans="1:30" s="295" customFormat="1" ht="16.5" x14ac:dyDescent="0.3">
      <c r="A49" s="300"/>
      <c r="B49" s="336"/>
      <c r="C49" s="315" t="s">
        <v>164</v>
      </c>
      <c r="D49" s="299"/>
      <c r="E49" s="299"/>
      <c r="F49" s="299"/>
      <c r="G49" s="299"/>
      <c r="H49" s="299"/>
      <c r="I49" s="299"/>
      <c r="J49" s="299"/>
      <c r="K49" s="299"/>
      <c r="L49" s="299"/>
      <c r="M49" s="299"/>
      <c r="N49" s="300"/>
      <c r="O49" s="300"/>
      <c r="P49" s="300"/>
      <c r="Q49" s="300"/>
      <c r="R49" s="300"/>
      <c r="S49" s="300"/>
      <c r="T49" s="300"/>
      <c r="U49" s="300"/>
      <c r="V49" s="300"/>
      <c r="W49" s="300"/>
      <c r="X49" s="300"/>
      <c r="Y49" s="300"/>
      <c r="Z49" s="300"/>
      <c r="AA49" s="300"/>
      <c r="AB49" s="300"/>
      <c r="AC49" s="300"/>
      <c r="AD49" s="300"/>
    </row>
    <row r="50" spans="1:30" s="295" customFormat="1" ht="16.5" x14ac:dyDescent="0.3">
      <c r="A50" s="300"/>
      <c r="B50" s="336"/>
      <c r="C50" s="311" t="s">
        <v>162</v>
      </c>
      <c r="D50" s="299"/>
      <c r="E50" s="299"/>
      <c r="F50" s="299"/>
      <c r="G50" s="299"/>
      <c r="H50" s="299"/>
      <c r="I50" s="299"/>
      <c r="J50" s="299"/>
      <c r="K50" s="299"/>
      <c r="L50" s="299"/>
      <c r="M50" s="299"/>
      <c r="N50" s="300"/>
      <c r="O50" s="300"/>
      <c r="P50" s="300"/>
      <c r="Q50" s="300"/>
      <c r="R50" s="300"/>
      <c r="S50" s="300"/>
      <c r="T50" s="300"/>
      <c r="U50" s="300"/>
      <c r="V50" s="300"/>
      <c r="W50" s="300"/>
      <c r="X50" s="300"/>
      <c r="Y50" s="300"/>
      <c r="Z50" s="300"/>
      <c r="AA50" s="300"/>
      <c r="AB50" s="300"/>
      <c r="AC50" s="300"/>
      <c r="AD50" s="300"/>
    </row>
    <row r="51" spans="1:30" s="295" customFormat="1" ht="16.5" x14ac:dyDescent="0.3">
      <c r="A51" s="300"/>
      <c r="B51" s="327"/>
      <c r="C51" s="311"/>
      <c r="D51" s="299"/>
      <c r="E51" s="299"/>
      <c r="F51" s="299"/>
      <c r="G51" s="299"/>
      <c r="H51" s="299"/>
      <c r="I51" s="299"/>
      <c r="J51" s="299"/>
      <c r="K51" s="299"/>
      <c r="L51" s="299"/>
      <c r="M51" s="299"/>
      <c r="N51" s="300"/>
      <c r="O51" s="300"/>
      <c r="P51" s="300"/>
      <c r="Q51" s="300"/>
      <c r="R51" s="300"/>
      <c r="S51" s="300"/>
      <c r="T51" s="300"/>
      <c r="U51" s="300"/>
      <c r="V51" s="300"/>
      <c r="W51" s="300"/>
      <c r="X51" s="300"/>
      <c r="Y51" s="300"/>
      <c r="Z51" s="300"/>
      <c r="AA51" s="300"/>
      <c r="AB51" s="300"/>
      <c r="AC51" s="300"/>
      <c r="AD51" s="300"/>
    </row>
    <row r="52" spans="1:30" s="295" customFormat="1" ht="16.5" x14ac:dyDescent="0.3">
      <c r="A52" s="300"/>
      <c r="B52" s="327"/>
      <c r="C52" s="313" t="s">
        <v>141</v>
      </c>
      <c r="D52" s="299"/>
      <c r="E52" s="299"/>
      <c r="F52" s="299"/>
      <c r="G52" s="299"/>
      <c r="H52" s="299"/>
      <c r="I52" s="299"/>
      <c r="J52" s="299"/>
      <c r="K52" s="299"/>
      <c r="L52" s="299"/>
      <c r="M52" s="299"/>
      <c r="N52" s="300"/>
      <c r="O52" s="300"/>
      <c r="P52" s="300"/>
      <c r="Q52" s="300"/>
      <c r="R52" s="300"/>
      <c r="S52" s="300"/>
      <c r="T52" s="300"/>
      <c r="U52" s="300"/>
      <c r="V52" s="300"/>
      <c r="W52" s="300"/>
      <c r="X52" s="300"/>
      <c r="Y52" s="300"/>
      <c r="Z52" s="300"/>
      <c r="AA52" s="300"/>
      <c r="AB52" s="300"/>
      <c r="AC52" s="300"/>
      <c r="AD52" s="300"/>
    </row>
    <row r="53" spans="1:30" s="295" customFormat="1" ht="16.5" x14ac:dyDescent="0.3">
      <c r="A53" s="300"/>
      <c r="B53" s="331">
        <v>20</v>
      </c>
      <c r="C53" s="311" t="s">
        <v>122</v>
      </c>
      <c r="D53" s="299"/>
      <c r="E53" s="299"/>
      <c r="F53" s="299"/>
      <c r="G53" s="299"/>
      <c r="H53" s="299"/>
      <c r="I53" s="299"/>
      <c r="J53" s="299"/>
      <c r="K53" s="299"/>
      <c r="L53" s="299"/>
      <c r="M53" s="299"/>
      <c r="N53" s="300"/>
      <c r="O53" s="300"/>
      <c r="P53" s="300"/>
      <c r="Q53" s="300"/>
      <c r="R53" s="300"/>
      <c r="S53" s="300"/>
      <c r="T53" s="300"/>
      <c r="U53" s="300"/>
      <c r="V53" s="300"/>
      <c r="W53" s="300"/>
      <c r="X53" s="300"/>
      <c r="Y53" s="300"/>
      <c r="Z53" s="300"/>
      <c r="AA53" s="300"/>
      <c r="AB53" s="300"/>
      <c r="AC53" s="300"/>
      <c r="AD53" s="300"/>
    </row>
    <row r="54" spans="1:30" s="295" customFormat="1" ht="16.5" x14ac:dyDescent="0.3">
      <c r="A54" s="300"/>
      <c r="B54" s="331">
        <v>21</v>
      </c>
      <c r="C54" s="311" t="s">
        <v>123</v>
      </c>
      <c r="D54" s="299"/>
      <c r="E54" s="299"/>
      <c r="F54" s="299"/>
      <c r="G54" s="299"/>
      <c r="H54" s="299"/>
      <c r="I54" s="299"/>
      <c r="J54" s="299"/>
      <c r="K54" s="299"/>
      <c r="L54" s="299"/>
      <c r="M54" s="299"/>
      <c r="N54" s="300"/>
      <c r="O54" s="300"/>
      <c r="P54" s="300"/>
      <c r="Q54" s="300"/>
      <c r="R54" s="300"/>
      <c r="S54" s="300"/>
      <c r="T54" s="300"/>
      <c r="U54" s="300"/>
      <c r="V54" s="300"/>
      <c r="W54" s="300"/>
      <c r="X54" s="300"/>
      <c r="Y54" s="300"/>
      <c r="Z54" s="300"/>
      <c r="AA54" s="300"/>
      <c r="AB54" s="300"/>
      <c r="AC54" s="300"/>
      <c r="AD54" s="300"/>
    </row>
    <row r="55" spans="1:30" s="295" customFormat="1" ht="16.5" x14ac:dyDescent="0.3">
      <c r="A55" s="300"/>
      <c r="B55" s="331">
        <v>22</v>
      </c>
      <c r="C55" s="311" t="s">
        <v>128</v>
      </c>
      <c r="D55" s="299"/>
      <c r="E55" s="299"/>
      <c r="F55" s="299"/>
      <c r="G55" s="299"/>
      <c r="H55" s="299"/>
      <c r="I55" s="299"/>
      <c r="J55" s="299"/>
      <c r="K55" s="299"/>
      <c r="L55" s="299"/>
      <c r="M55" s="299"/>
      <c r="N55" s="300"/>
      <c r="O55" s="300"/>
      <c r="P55" s="300"/>
      <c r="Q55" s="300"/>
      <c r="R55" s="300"/>
      <c r="S55" s="300"/>
      <c r="T55" s="300"/>
      <c r="U55" s="300"/>
      <c r="V55" s="300"/>
      <c r="W55" s="300"/>
      <c r="X55" s="300"/>
      <c r="Y55" s="300"/>
      <c r="Z55" s="300"/>
      <c r="AA55" s="300"/>
      <c r="AB55" s="300"/>
      <c r="AC55" s="300"/>
      <c r="AD55" s="300"/>
    </row>
    <row r="56" spans="1:30" s="295" customFormat="1" ht="16.5" x14ac:dyDescent="0.3">
      <c r="A56" s="300"/>
      <c r="B56" s="327"/>
      <c r="C56" s="311"/>
      <c r="D56" s="299"/>
      <c r="E56" s="299"/>
      <c r="F56" s="299"/>
      <c r="G56" s="299"/>
      <c r="H56" s="299"/>
      <c r="I56" s="299"/>
      <c r="J56" s="299"/>
      <c r="K56" s="299"/>
      <c r="L56" s="299"/>
      <c r="M56" s="299"/>
      <c r="N56" s="300"/>
      <c r="O56" s="300"/>
      <c r="P56" s="300"/>
      <c r="Q56" s="300"/>
      <c r="R56" s="300"/>
      <c r="S56" s="300"/>
      <c r="T56" s="300"/>
      <c r="U56" s="300"/>
      <c r="V56" s="300"/>
      <c r="W56" s="300"/>
      <c r="X56" s="300"/>
      <c r="Y56" s="300"/>
      <c r="Z56" s="300"/>
      <c r="AA56" s="300"/>
      <c r="AB56" s="300"/>
      <c r="AC56" s="300"/>
      <c r="AD56" s="300"/>
    </row>
    <row r="57" spans="1:30" s="295" customFormat="1" ht="16.5" x14ac:dyDescent="0.3">
      <c r="A57" s="300"/>
      <c r="B57" s="327"/>
      <c r="C57" s="313" t="s">
        <v>142</v>
      </c>
      <c r="D57" s="299"/>
      <c r="E57" s="299"/>
      <c r="F57" s="299"/>
      <c r="G57" s="299"/>
      <c r="H57" s="299"/>
      <c r="I57" s="299"/>
      <c r="J57" s="299"/>
      <c r="K57" s="299"/>
      <c r="L57" s="299"/>
      <c r="M57" s="299"/>
      <c r="N57" s="300"/>
      <c r="O57" s="300"/>
      <c r="P57" s="300"/>
      <c r="Q57" s="300"/>
      <c r="R57" s="300"/>
      <c r="S57" s="300"/>
      <c r="T57" s="300"/>
      <c r="U57" s="300"/>
      <c r="V57" s="300"/>
      <c r="W57" s="300"/>
      <c r="X57" s="300"/>
      <c r="Y57" s="300"/>
      <c r="Z57" s="300"/>
      <c r="AA57" s="300"/>
      <c r="AB57" s="300"/>
      <c r="AC57" s="300"/>
      <c r="AD57" s="300"/>
    </row>
    <row r="58" spans="1:30" s="295" customFormat="1" ht="16.5" x14ac:dyDescent="0.3">
      <c r="A58" s="300"/>
      <c r="B58" s="331">
        <v>23</v>
      </c>
      <c r="C58" s="311" t="s">
        <v>137</v>
      </c>
      <c r="D58" s="299"/>
      <c r="E58" s="299"/>
      <c r="F58" s="299"/>
      <c r="G58" s="299"/>
      <c r="H58" s="299"/>
      <c r="I58" s="299"/>
      <c r="J58" s="299"/>
      <c r="K58" s="299"/>
      <c r="L58" s="299"/>
      <c r="M58" s="299"/>
      <c r="N58" s="300"/>
      <c r="O58" s="300"/>
      <c r="P58" s="300"/>
      <c r="Q58" s="300"/>
      <c r="R58" s="300"/>
      <c r="S58" s="300"/>
      <c r="T58" s="300"/>
      <c r="U58" s="300"/>
      <c r="V58" s="300"/>
      <c r="W58" s="300"/>
      <c r="X58" s="300"/>
      <c r="Y58" s="300"/>
      <c r="Z58" s="300"/>
      <c r="AA58" s="300"/>
      <c r="AB58" s="300"/>
      <c r="AC58" s="300"/>
      <c r="AD58" s="300"/>
    </row>
    <row r="59" spans="1:30" s="295" customFormat="1" ht="16.5" x14ac:dyDescent="0.3">
      <c r="A59" s="300"/>
      <c r="B59" s="331">
        <v>24</v>
      </c>
      <c r="C59" s="311" t="s">
        <v>135</v>
      </c>
      <c r="D59" s="299"/>
      <c r="E59" s="299"/>
      <c r="F59" s="299"/>
      <c r="G59" s="299"/>
      <c r="H59" s="299"/>
      <c r="I59" s="299"/>
      <c r="J59" s="299"/>
      <c r="K59" s="299"/>
      <c r="L59" s="299"/>
      <c r="M59" s="299"/>
      <c r="N59" s="300"/>
      <c r="O59" s="300"/>
      <c r="P59" s="300"/>
      <c r="Q59" s="300"/>
      <c r="R59" s="300"/>
      <c r="S59" s="300"/>
      <c r="T59" s="300"/>
      <c r="U59" s="300"/>
      <c r="V59" s="300"/>
      <c r="W59" s="300"/>
      <c r="X59" s="300"/>
      <c r="Y59" s="300"/>
      <c r="Z59" s="300"/>
      <c r="AA59" s="300"/>
      <c r="AB59" s="300"/>
      <c r="AC59" s="300"/>
      <c r="AD59" s="300"/>
    </row>
    <row r="60" spans="1:30" s="295" customFormat="1" ht="16.5" x14ac:dyDescent="0.3">
      <c r="A60" s="300"/>
      <c r="B60" s="327"/>
      <c r="C60" s="311"/>
      <c r="D60" s="299"/>
      <c r="E60" s="299"/>
      <c r="F60" s="299"/>
      <c r="G60" s="299"/>
      <c r="H60" s="299"/>
      <c r="I60" s="299"/>
      <c r="J60" s="299"/>
      <c r="K60" s="299"/>
      <c r="L60" s="299"/>
      <c r="M60" s="299"/>
      <c r="N60" s="300"/>
      <c r="O60" s="300"/>
      <c r="P60" s="300"/>
      <c r="Q60" s="300"/>
      <c r="R60" s="300"/>
      <c r="S60" s="300"/>
      <c r="T60" s="300"/>
      <c r="U60" s="300"/>
      <c r="V60" s="300"/>
      <c r="W60" s="300"/>
      <c r="X60" s="300"/>
      <c r="Y60" s="300"/>
      <c r="Z60" s="300"/>
      <c r="AA60" s="300"/>
      <c r="AB60" s="300"/>
      <c r="AC60" s="300"/>
      <c r="AD60" s="300"/>
    </row>
    <row r="61" spans="1:30" s="295" customFormat="1" ht="16.5" x14ac:dyDescent="0.3">
      <c r="A61" s="300"/>
      <c r="B61" s="327"/>
      <c r="C61" s="316" t="s">
        <v>148</v>
      </c>
      <c r="D61" s="299"/>
      <c r="E61" s="299"/>
      <c r="F61" s="299"/>
      <c r="G61" s="299"/>
      <c r="H61" s="299"/>
      <c r="I61" s="299"/>
      <c r="J61" s="299"/>
      <c r="K61" s="299"/>
      <c r="L61" s="299"/>
      <c r="M61" s="299"/>
      <c r="N61" s="300"/>
      <c r="O61" s="300"/>
      <c r="P61" s="300"/>
      <c r="Q61" s="300"/>
      <c r="R61" s="300"/>
      <c r="S61" s="300"/>
      <c r="T61" s="300"/>
      <c r="U61" s="300"/>
      <c r="V61" s="300"/>
      <c r="W61" s="300"/>
      <c r="X61" s="300"/>
      <c r="Y61" s="300"/>
      <c r="Z61" s="300"/>
      <c r="AA61" s="300"/>
      <c r="AB61" s="300"/>
      <c r="AC61" s="300"/>
      <c r="AD61" s="300"/>
    </row>
    <row r="62" spans="1:30" s="295" customFormat="1" ht="16.5" x14ac:dyDescent="0.3">
      <c r="A62" s="300"/>
      <c r="B62" s="331">
        <v>25</v>
      </c>
      <c r="C62" s="311" t="s">
        <v>149</v>
      </c>
      <c r="D62" s="299"/>
      <c r="E62" s="299"/>
      <c r="F62" s="299"/>
      <c r="G62" s="299"/>
      <c r="H62" s="299"/>
      <c r="I62" s="299"/>
      <c r="J62" s="299"/>
      <c r="K62" s="299"/>
      <c r="L62" s="299"/>
      <c r="M62" s="299"/>
      <c r="N62" s="300"/>
      <c r="O62" s="300"/>
      <c r="P62" s="300"/>
      <c r="Q62" s="300"/>
      <c r="R62" s="300"/>
      <c r="S62" s="300"/>
      <c r="T62" s="300"/>
      <c r="U62" s="300"/>
      <c r="V62" s="300"/>
      <c r="W62" s="300"/>
      <c r="X62" s="300"/>
      <c r="Y62" s="300"/>
      <c r="Z62" s="300"/>
      <c r="AA62" s="300"/>
      <c r="AB62" s="300"/>
      <c r="AC62" s="300"/>
      <c r="AD62" s="300"/>
    </row>
    <row r="63" spans="1:30" ht="15.75" x14ac:dyDescent="0.3">
      <c r="A63" s="317"/>
      <c r="B63" s="333"/>
      <c r="C63" s="318"/>
      <c r="D63" s="319"/>
      <c r="E63" s="319"/>
      <c r="F63" s="319"/>
      <c r="G63" s="319"/>
      <c r="H63" s="299"/>
      <c r="I63" s="319"/>
      <c r="J63" s="319"/>
      <c r="K63" s="319"/>
      <c r="L63" s="319"/>
      <c r="M63" s="319"/>
      <c r="N63" s="317"/>
      <c r="O63" s="317"/>
      <c r="P63" s="317"/>
      <c r="Q63" s="317"/>
      <c r="R63" s="317"/>
      <c r="S63" s="317"/>
      <c r="T63" s="317"/>
      <c r="U63" s="317"/>
      <c r="V63" s="317"/>
      <c r="W63" s="317"/>
      <c r="X63" s="317"/>
      <c r="Y63" s="317"/>
      <c r="Z63" s="317"/>
      <c r="AA63" s="317"/>
      <c r="AB63" s="317"/>
      <c r="AC63" s="317"/>
      <c r="AD63" s="317"/>
    </row>
    <row r="64" spans="1:30" x14ac:dyDescent="0.2">
      <c r="A64" s="324"/>
      <c r="B64" s="325"/>
      <c r="C64" s="326"/>
      <c r="D64" s="324"/>
      <c r="E64" s="324"/>
      <c r="F64" s="324"/>
      <c r="G64" s="324"/>
      <c r="H64" s="326"/>
      <c r="I64" s="326"/>
      <c r="J64" s="324"/>
      <c r="K64" s="324"/>
      <c r="L64" s="324"/>
      <c r="M64" s="324"/>
      <c r="N64" s="326"/>
      <c r="O64" s="326"/>
      <c r="P64" s="326"/>
      <c r="Q64" s="326"/>
      <c r="R64" s="326"/>
      <c r="S64" s="326"/>
      <c r="T64" s="326"/>
      <c r="U64" s="326"/>
      <c r="V64" s="326"/>
      <c r="W64" s="326"/>
      <c r="X64" s="326"/>
      <c r="Y64" s="326"/>
      <c r="Z64" s="326"/>
      <c r="AA64" s="326"/>
      <c r="AB64" s="326"/>
      <c r="AC64" s="326"/>
      <c r="AD64" s="326"/>
    </row>
    <row r="65" spans="1:13" x14ac:dyDescent="0.2">
      <c r="A65" s="195"/>
      <c r="B65" s="194"/>
      <c r="D65" s="195"/>
      <c r="E65" s="195"/>
      <c r="F65" s="195"/>
      <c r="G65" s="195"/>
      <c r="H65" s="195"/>
      <c r="J65" s="195"/>
      <c r="K65" s="195"/>
      <c r="L65" s="195"/>
      <c r="M65" s="195"/>
    </row>
    <row r="66" spans="1:13" x14ac:dyDescent="0.2">
      <c r="A66" s="195"/>
      <c r="B66" s="194"/>
      <c r="D66" s="195"/>
      <c r="E66" s="195"/>
      <c r="F66" s="195"/>
      <c r="G66" s="195"/>
      <c r="I66" s="195"/>
      <c r="J66" s="195"/>
      <c r="K66" s="195"/>
      <c r="L66" s="195"/>
      <c r="M66" s="195"/>
    </row>
    <row r="67" spans="1:13" x14ac:dyDescent="0.2">
      <c r="A67" s="195"/>
      <c r="B67" s="194"/>
      <c r="C67" s="195"/>
      <c r="D67" s="195"/>
      <c r="E67" s="195"/>
      <c r="F67" s="195"/>
      <c r="G67" s="195"/>
      <c r="I67" s="195"/>
      <c r="J67" s="195"/>
      <c r="K67" s="195"/>
      <c r="L67" s="195"/>
      <c r="M67" s="195"/>
    </row>
    <row r="68" spans="1:13" x14ac:dyDescent="0.2">
      <c r="A68" s="195"/>
      <c r="B68" s="194"/>
      <c r="C68" s="195"/>
      <c r="D68" s="195"/>
      <c r="E68" s="195"/>
      <c r="F68" s="195"/>
      <c r="G68" s="195"/>
      <c r="I68" s="195"/>
      <c r="J68" s="195"/>
      <c r="K68" s="195"/>
      <c r="L68" s="195"/>
      <c r="M68" s="195"/>
    </row>
    <row r="69" spans="1:13" x14ac:dyDescent="0.2">
      <c r="H69" s="197"/>
    </row>
    <row r="70" spans="1:13" ht="15.75" x14ac:dyDescent="0.3">
      <c r="C70" s="328" t="s">
        <v>265</v>
      </c>
    </row>
    <row r="71" spans="1:13" ht="15.75" x14ac:dyDescent="0.3">
      <c r="C71" s="329" t="s">
        <v>264</v>
      </c>
    </row>
    <row r="72" spans="1:13" ht="15.75" x14ac:dyDescent="0.3">
      <c r="C72" s="330" t="s">
        <v>255</v>
      </c>
    </row>
    <row r="88" spans="1:13" x14ac:dyDescent="0.2">
      <c r="A88" s="195"/>
      <c r="B88" s="194"/>
      <c r="C88" s="195"/>
      <c r="D88" s="195"/>
      <c r="E88" s="195"/>
      <c r="F88" s="195"/>
      <c r="G88" s="195"/>
      <c r="I88" s="195"/>
      <c r="J88" s="195"/>
      <c r="K88" s="195"/>
      <c r="L88" s="195"/>
      <c r="M88" s="195"/>
    </row>
    <row r="89" spans="1:13" x14ac:dyDescent="0.2">
      <c r="H89" s="195"/>
    </row>
  </sheetData>
  <sheetProtection password="DDAD" sheet="1" objects="1" scenarios="1" selectLockedCells="1" selectUnlockedCells="1"/>
  <mergeCells count="1">
    <mergeCell ref="B48:B50"/>
  </mergeCells>
  <hyperlinks>
    <hyperlink ref="C72" r:id="rId1"/>
    <hyperlink ref="C71"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pane xSplit="1" ySplit="3" topLeftCell="B4" activePane="bottomRight" state="frozen"/>
      <selection pane="topRight" activeCell="B1" sqref="B1"/>
      <selection pane="bottomLeft" activeCell="A4" sqref="A4"/>
      <selection pane="bottomRight" activeCell="A4" sqref="A4"/>
    </sheetView>
  </sheetViews>
  <sheetFormatPr defaultColWidth="9" defaultRowHeight="14.25" x14ac:dyDescent="0.2"/>
  <cols>
    <col min="1" max="1" width="11" style="61" bestFit="1" customWidth="1"/>
    <col min="2" max="2" width="11.625" style="61" customWidth="1"/>
    <col min="3" max="3" width="9.5" style="19" customWidth="1"/>
    <col min="4" max="4" width="12" style="61" customWidth="1"/>
    <col min="5" max="5" width="13.375" style="61" bestFit="1" customWidth="1"/>
    <col min="6" max="6" width="14.5" style="61" bestFit="1" customWidth="1"/>
    <col min="7" max="9" width="14.5" style="61" customWidth="1"/>
    <col min="10" max="10" width="10.375" style="61" customWidth="1"/>
    <col min="11" max="11" width="13" style="61" customWidth="1"/>
    <col min="12" max="12" width="13.875" style="61" customWidth="1"/>
    <col min="13" max="13" width="10" style="61" customWidth="1"/>
    <col min="14" max="14" width="19.875" style="61" customWidth="1"/>
    <col min="15" max="15" width="3.5" style="62" customWidth="1"/>
    <col min="16" max="16" width="16" style="61" customWidth="1"/>
    <col min="17" max="17" width="20.25" style="61" customWidth="1"/>
    <col min="18" max="16384" width="9" style="61"/>
  </cols>
  <sheetData>
    <row r="1" spans="1:17" s="4" customFormat="1" ht="30" customHeight="1" thickBot="1" x14ac:dyDescent="0.3">
      <c r="A1" s="449" t="s">
        <v>4</v>
      </c>
      <c r="B1" s="450"/>
      <c r="C1" s="450"/>
      <c r="D1" s="450"/>
      <c r="E1" s="450"/>
      <c r="F1" s="450"/>
      <c r="G1" s="450"/>
      <c r="H1" s="450"/>
      <c r="I1" s="450"/>
      <c r="J1" s="450"/>
      <c r="K1" s="451"/>
      <c r="L1" s="260" t="s">
        <v>33</v>
      </c>
      <c r="M1" s="452" t="s">
        <v>208</v>
      </c>
      <c r="N1" s="453"/>
      <c r="O1" s="261"/>
      <c r="P1" s="442" t="s">
        <v>226</v>
      </c>
      <c r="Q1" s="443"/>
    </row>
    <row r="2" spans="1:17" s="4" customFormat="1" ht="30" customHeight="1" x14ac:dyDescent="0.25">
      <c r="A2" s="414" t="s">
        <v>227</v>
      </c>
      <c r="B2" s="378" t="s">
        <v>228</v>
      </c>
      <c r="C2" s="416" t="s">
        <v>27</v>
      </c>
      <c r="D2" s="444" t="s">
        <v>206</v>
      </c>
      <c r="E2" s="445"/>
      <c r="F2" s="446"/>
      <c r="G2" s="444" t="s">
        <v>207</v>
      </c>
      <c r="H2" s="445"/>
      <c r="I2" s="446"/>
      <c r="J2" s="421" t="s">
        <v>62</v>
      </c>
      <c r="K2" s="447" t="s">
        <v>229</v>
      </c>
      <c r="L2" s="421" t="s">
        <v>230</v>
      </c>
      <c r="M2" s="423" t="s">
        <v>227</v>
      </c>
      <c r="N2" s="432" t="s">
        <v>231</v>
      </c>
      <c r="O2" s="261"/>
      <c r="P2" s="264" t="s">
        <v>232</v>
      </c>
      <c r="Q2" s="265" t="s">
        <v>233</v>
      </c>
    </row>
    <row r="3" spans="1:17" s="4" customFormat="1" ht="29.25" thickBot="1" x14ac:dyDescent="0.25">
      <c r="A3" s="415"/>
      <c r="B3" s="379"/>
      <c r="C3" s="417"/>
      <c r="D3" s="254" t="s">
        <v>59</v>
      </c>
      <c r="E3" s="240" t="s">
        <v>60</v>
      </c>
      <c r="F3" s="240" t="s">
        <v>61</v>
      </c>
      <c r="G3" s="254" t="s">
        <v>59</v>
      </c>
      <c r="H3" s="240" t="s">
        <v>60</v>
      </c>
      <c r="I3" s="240" t="s">
        <v>61</v>
      </c>
      <c r="J3" s="422"/>
      <c r="K3" s="448"/>
      <c r="L3" s="422"/>
      <c r="M3" s="424"/>
      <c r="N3" s="433"/>
      <c r="O3" s="262"/>
      <c r="P3" s="188"/>
      <c r="Q3" s="263" t="str">
        <f>IF(P3="","",P3*(AVERAGE(L4:L56)))</f>
        <v/>
      </c>
    </row>
    <row r="4" spans="1:17" x14ac:dyDescent="0.2">
      <c r="A4" s="69"/>
      <c r="B4" s="68"/>
      <c r="C4" s="63"/>
      <c r="D4" s="68"/>
      <c r="E4" s="68"/>
      <c r="F4" s="68"/>
      <c r="G4" s="68"/>
      <c r="H4" s="68"/>
      <c r="I4" s="68"/>
      <c r="J4" s="68"/>
      <c r="K4" s="62" t="str">
        <f>IF(A4="","",(1000*J4)/10000)</f>
        <v/>
      </c>
      <c r="L4" s="189"/>
      <c r="M4" s="51" t="str">
        <f>IF(A4="","",A4)</f>
        <v/>
      </c>
      <c r="N4" s="66" t="str">
        <f>IF(A4="","",K4*L4)</f>
        <v/>
      </c>
    </row>
    <row r="5" spans="1:17" x14ac:dyDescent="0.2">
      <c r="A5" s="69"/>
      <c r="B5" s="68"/>
      <c r="C5" s="63"/>
      <c r="D5" s="68"/>
      <c r="E5" s="68"/>
      <c r="F5" s="68"/>
      <c r="G5" s="68"/>
      <c r="H5" s="68"/>
      <c r="I5" s="68"/>
      <c r="J5" s="68"/>
      <c r="K5" s="62" t="str">
        <f t="shared" ref="K5:K56" si="0">IF(A5="","",(1000*J5)/10000)</f>
        <v/>
      </c>
      <c r="L5" s="189"/>
      <c r="M5" s="51" t="str">
        <f t="shared" ref="M5:M56" si="1">IF(A5="","",A5)</f>
        <v/>
      </c>
      <c r="N5" s="66" t="str">
        <f t="shared" ref="N5:N56" si="2">IF(A5="","",K5*L5)</f>
        <v/>
      </c>
    </row>
    <row r="6" spans="1:17" x14ac:dyDescent="0.2">
      <c r="A6" s="69"/>
      <c r="B6" s="68"/>
      <c r="C6" s="63"/>
      <c r="D6" s="68"/>
      <c r="E6" s="68"/>
      <c r="F6" s="68"/>
      <c r="G6" s="68"/>
      <c r="H6" s="68"/>
      <c r="I6" s="68"/>
      <c r="J6" s="68"/>
      <c r="K6" s="62" t="str">
        <f t="shared" si="0"/>
        <v/>
      </c>
      <c r="L6" s="189"/>
      <c r="M6" s="51" t="str">
        <f t="shared" si="1"/>
        <v/>
      </c>
      <c r="N6" s="66" t="str">
        <f t="shared" si="2"/>
        <v/>
      </c>
    </row>
    <row r="7" spans="1:17" x14ac:dyDescent="0.2">
      <c r="A7" s="69"/>
      <c r="B7" s="68"/>
      <c r="C7" s="63"/>
      <c r="D7" s="68"/>
      <c r="E7" s="68"/>
      <c r="F7" s="68"/>
      <c r="G7" s="68"/>
      <c r="H7" s="68"/>
      <c r="I7" s="68"/>
      <c r="J7" s="68"/>
      <c r="K7" s="62" t="str">
        <f t="shared" si="0"/>
        <v/>
      </c>
      <c r="L7" s="189"/>
      <c r="M7" s="51" t="str">
        <f t="shared" si="1"/>
        <v/>
      </c>
      <c r="N7" s="66" t="str">
        <f t="shared" si="2"/>
        <v/>
      </c>
    </row>
    <row r="8" spans="1:17" x14ac:dyDescent="0.2">
      <c r="A8" s="69"/>
      <c r="B8" s="68"/>
      <c r="C8" s="63"/>
      <c r="D8" s="68"/>
      <c r="E8" s="68"/>
      <c r="F8" s="68"/>
      <c r="G8" s="68"/>
      <c r="H8" s="68"/>
      <c r="I8" s="68"/>
      <c r="J8" s="68"/>
      <c r="K8" s="62" t="str">
        <f t="shared" si="0"/>
        <v/>
      </c>
      <c r="L8" s="189"/>
      <c r="M8" s="51" t="str">
        <f t="shared" si="1"/>
        <v/>
      </c>
      <c r="N8" s="66" t="str">
        <f t="shared" si="2"/>
        <v/>
      </c>
    </row>
    <row r="9" spans="1:17" x14ac:dyDescent="0.2">
      <c r="A9" s="69"/>
      <c r="B9" s="68"/>
      <c r="C9" s="63"/>
      <c r="D9" s="68"/>
      <c r="E9" s="68"/>
      <c r="F9" s="68"/>
      <c r="G9" s="68"/>
      <c r="H9" s="68"/>
      <c r="I9" s="68"/>
      <c r="J9" s="68"/>
      <c r="K9" s="62" t="str">
        <f t="shared" si="0"/>
        <v/>
      </c>
      <c r="L9" s="189"/>
      <c r="M9" s="51" t="str">
        <f t="shared" si="1"/>
        <v/>
      </c>
      <c r="N9" s="66" t="str">
        <f t="shared" si="2"/>
        <v/>
      </c>
    </row>
    <row r="10" spans="1:17" x14ac:dyDescent="0.2">
      <c r="A10" s="69"/>
      <c r="B10" s="68"/>
      <c r="C10" s="63"/>
      <c r="D10" s="68"/>
      <c r="E10" s="68"/>
      <c r="F10" s="68"/>
      <c r="G10" s="68"/>
      <c r="H10" s="68"/>
      <c r="I10" s="68"/>
      <c r="J10" s="68"/>
      <c r="K10" s="62" t="str">
        <f t="shared" si="0"/>
        <v/>
      </c>
      <c r="L10" s="189"/>
      <c r="M10" s="51" t="str">
        <f t="shared" si="1"/>
        <v/>
      </c>
      <c r="N10" s="66" t="str">
        <f t="shared" si="2"/>
        <v/>
      </c>
    </row>
    <row r="11" spans="1:17" x14ac:dyDescent="0.2">
      <c r="A11" s="69"/>
      <c r="B11" s="68"/>
      <c r="C11" s="63"/>
      <c r="D11" s="68"/>
      <c r="E11" s="68"/>
      <c r="F11" s="68"/>
      <c r="G11" s="68"/>
      <c r="H11" s="68"/>
      <c r="I11" s="68"/>
      <c r="J11" s="68"/>
      <c r="K11" s="62" t="str">
        <f t="shared" si="0"/>
        <v/>
      </c>
      <c r="L11" s="189"/>
      <c r="M11" s="51" t="str">
        <f t="shared" si="1"/>
        <v/>
      </c>
      <c r="N11" s="66" t="str">
        <f t="shared" si="2"/>
        <v/>
      </c>
    </row>
    <row r="12" spans="1:17" x14ac:dyDescent="0.2">
      <c r="A12" s="69"/>
      <c r="B12" s="68"/>
      <c r="C12" s="63"/>
      <c r="D12" s="68"/>
      <c r="E12" s="68"/>
      <c r="F12" s="68"/>
      <c r="G12" s="68"/>
      <c r="H12" s="68"/>
      <c r="I12" s="68"/>
      <c r="J12" s="68"/>
      <c r="K12" s="62" t="str">
        <f t="shared" si="0"/>
        <v/>
      </c>
      <c r="L12" s="189"/>
      <c r="M12" s="51" t="str">
        <f t="shared" si="1"/>
        <v/>
      </c>
      <c r="N12" s="66" t="str">
        <f t="shared" si="2"/>
        <v/>
      </c>
    </row>
    <row r="13" spans="1:17" x14ac:dyDescent="0.2">
      <c r="A13" s="69"/>
      <c r="B13" s="68"/>
      <c r="C13" s="63"/>
      <c r="D13" s="68"/>
      <c r="E13" s="68"/>
      <c r="F13" s="68"/>
      <c r="G13" s="68"/>
      <c r="H13" s="68"/>
      <c r="I13" s="68"/>
      <c r="J13" s="68"/>
      <c r="K13" s="62" t="str">
        <f t="shared" si="0"/>
        <v/>
      </c>
      <c r="L13" s="189"/>
      <c r="M13" s="51" t="str">
        <f t="shared" si="1"/>
        <v/>
      </c>
      <c r="N13" s="66" t="str">
        <f t="shared" si="2"/>
        <v/>
      </c>
    </row>
    <row r="14" spans="1:17" x14ac:dyDescent="0.2">
      <c r="A14" s="69"/>
      <c r="B14" s="68"/>
      <c r="C14" s="63"/>
      <c r="D14" s="68"/>
      <c r="E14" s="68"/>
      <c r="F14" s="68"/>
      <c r="G14" s="68"/>
      <c r="H14" s="68"/>
      <c r="I14" s="68"/>
      <c r="J14" s="68"/>
      <c r="K14" s="62" t="str">
        <f t="shared" si="0"/>
        <v/>
      </c>
      <c r="L14" s="189"/>
      <c r="M14" s="51" t="str">
        <f t="shared" si="1"/>
        <v/>
      </c>
      <c r="N14" s="66" t="str">
        <f t="shared" si="2"/>
        <v/>
      </c>
    </row>
    <row r="15" spans="1:17" x14ac:dyDescent="0.2">
      <c r="A15" s="69"/>
      <c r="B15" s="68"/>
      <c r="C15" s="63"/>
      <c r="D15" s="68"/>
      <c r="E15" s="68"/>
      <c r="F15" s="68"/>
      <c r="G15" s="68"/>
      <c r="H15" s="68"/>
      <c r="I15" s="68"/>
      <c r="J15" s="68"/>
      <c r="K15" s="62" t="str">
        <f t="shared" si="0"/>
        <v/>
      </c>
      <c r="L15" s="189"/>
      <c r="M15" s="51" t="str">
        <f t="shared" si="1"/>
        <v/>
      </c>
      <c r="N15" s="66" t="str">
        <f t="shared" si="2"/>
        <v/>
      </c>
    </row>
    <row r="16" spans="1:17" x14ac:dyDescent="0.2">
      <c r="A16" s="69"/>
      <c r="B16" s="68"/>
      <c r="C16" s="63"/>
      <c r="D16" s="68"/>
      <c r="E16" s="68"/>
      <c r="F16" s="68"/>
      <c r="G16" s="68"/>
      <c r="H16" s="68"/>
      <c r="I16" s="68"/>
      <c r="J16" s="68"/>
      <c r="K16" s="62" t="str">
        <f t="shared" si="0"/>
        <v/>
      </c>
      <c r="L16" s="189"/>
      <c r="M16" s="51" t="str">
        <f t="shared" si="1"/>
        <v/>
      </c>
      <c r="N16" s="66" t="str">
        <f t="shared" si="2"/>
        <v/>
      </c>
    </row>
    <row r="17" spans="1:15" x14ac:dyDescent="0.2">
      <c r="A17" s="69"/>
      <c r="B17" s="68"/>
      <c r="C17" s="63"/>
      <c r="D17" s="68"/>
      <c r="E17" s="68"/>
      <c r="F17" s="68"/>
      <c r="G17" s="68"/>
      <c r="H17" s="68"/>
      <c r="I17" s="68"/>
      <c r="J17" s="68"/>
      <c r="K17" s="62" t="str">
        <f t="shared" si="0"/>
        <v/>
      </c>
      <c r="L17" s="189"/>
      <c r="M17" s="51" t="str">
        <f t="shared" si="1"/>
        <v/>
      </c>
      <c r="N17" s="66" t="str">
        <f t="shared" si="2"/>
        <v/>
      </c>
    </row>
    <row r="18" spans="1:15" x14ac:dyDescent="0.2">
      <c r="A18" s="69"/>
      <c r="B18" s="68"/>
      <c r="C18" s="63"/>
      <c r="D18" s="68"/>
      <c r="E18" s="68"/>
      <c r="F18" s="68"/>
      <c r="G18" s="68"/>
      <c r="H18" s="68"/>
      <c r="I18" s="68"/>
      <c r="J18" s="68"/>
      <c r="K18" s="62" t="str">
        <f t="shared" si="0"/>
        <v/>
      </c>
      <c r="L18" s="189"/>
      <c r="M18" s="51" t="str">
        <f t="shared" si="1"/>
        <v/>
      </c>
      <c r="N18" s="66" t="str">
        <f t="shared" si="2"/>
        <v/>
      </c>
      <c r="O18" s="61"/>
    </row>
    <row r="19" spans="1:15" x14ac:dyDescent="0.2">
      <c r="A19" s="69"/>
      <c r="B19" s="68"/>
      <c r="C19" s="63"/>
      <c r="D19" s="68"/>
      <c r="E19" s="68"/>
      <c r="F19" s="68"/>
      <c r="G19" s="68"/>
      <c r="H19" s="68"/>
      <c r="I19" s="68"/>
      <c r="J19" s="68"/>
      <c r="K19" s="62" t="str">
        <f t="shared" si="0"/>
        <v/>
      </c>
      <c r="L19" s="189"/>
      <c r="M19" s="51" t="str">
        <f t="shared" si="1"/>
        <v/>
      </c>
      <c r="N19" s="66" t="str">
        <f t="shared" si="2"/>
        <v/>
      </c>
      <c r="O19" s="61"/>
    </row>
    <row r="20" spans="1:15" x14ac:dyDescent="0.2">
      <c r="A20" s="69"/>
      <c r="B20" s="68"/>
      <c r="C20" s="63"/>
      <c r="D20" s="68"/>
      <c r="E20" s="68"/>
      <c r="F20" s="68"/>
      <c r="G20" s="68"/>
      <c r="H20" s="68"/>
      <c r="I20" s="68"/>
      <c r="J20" s="68"/>
      <c r="K20" s="62" t="str">
        <f t="shared" si="0"/>
        <v/>
      </c>
      <c r="L20" s="189"/>
      <c r="M20" s="51" t="str">
        <f t="shared" si="1"/>
        <v/>
      </c>
      <c r="N20" s="66" t="str">
        <f t="shared" si="2"/>
        <v/>
      </c>
      <c r="O20" s="61"/>
    </row>
    <row r="21" spans="1:15" x14ac:dyDescent="0.2">
      <c r="A21" s="69"/>
      <c r="B21" s="68"/>
      <c r="C21" s="63"/>
      <c r="D21" s="68"/>
      <c r="E21" s="68"/>
      <c r="F21" s="68"/>
      <c r="G21" s="68"/>
      <c r="H21" s="68"/>
      <c r="I21" s="68"/>
      <c r="J21" s="68"/>
      <c r="K21" s="62" t="str">
        <f t="shared" si="0"/>
        <v/>
      </c>
      <c r="L21" s="189"/>
      <c r="M21" s="51" t="str">
        <f t="shared" si="1"/>
        <v/>
      </c>
      <c r="N21" s="66" t="str">
        <f t="shared" si="2"/>
        <v/>
      </c>
      <c r="O21" s="61"/>
    </row>
    <row r="22" spans="1:15" x14ac:dyDescent="0.2">
      <c r="A22" s="69"/>
      <c r="B22" s="68"/>
      <c r="C22" s="63"/>
      <c r="D22" s="68"/>
      <c r="E22" s="68"/>
      <c r="F22" s="68"/>
      <c r="G22" s="68"/>
      <c r="H22" s="68"/>
      <c r="I22" s="68"/>
      <c r="J22" s="68"/>
      <c r="K22" s="62" t="str">
        <f t="shared" si="0"/>
        <v/>
      </c>
      <c r="L22" s="189"/>
      <c r="M22" s="51" t="str">
        <f t="shared" si="1"/>
        <v/>
      </c>
      <c r="N22" s="66" t="str">
        <f t="shared" si="2"/>
        <v/>
      </c>
      <c r="O22" s="61"/>
    </row>
    <row r="23" spans="1:15" x14ac:dyDescent="0.2">
      <c r="A23" s="69"/>
      <c r="B23" s="68"/>
      <c r="C23" s="63"/>
      <c r="D23" s="68"/>
      <c r="E23" s="68"/>
      <c r="F23" s="68"/>
      <c r="G23" s="68"/>
      <c r="H23" s="68"/>
      <c r="I23" s="68"/>
      <c r="J23" s="68"/>
      <c r="K23" s="62" t="str">
        <f t="shared" si="0"/>
        <v/>
      </c>
      <c r="L23" s="189"/>
      <c r="M23" s="51" t="str">
        <f t="shared" si="1"/>
        <v/>
      </c>
      <c r="N23" s="66" t="str">
        <f t="shared" si="2"/>
        <v/>
      </c>
      <c r="O23" s="61"/>
    </row>
    <row r="24" spans="1:15" x14ac:dyDescent="0.2">
      <c r="A24" s="69"/>
      <c r="B24" s="68"/>
      <c r="C24" s="63"/>
      <c r="D24" s="68"/>
      <c r="E24" s="68"/>
      <c r="F24" s="68"/>
      <c r="G24" s="68"/>
      <c r="H24" s="68"/>
      <c r="I24" s="68"/>
      <c r="J24" s="68"/>
      <c r="K24" s="62" t="str">
        <f t="shared" si="0"/>
        <v/>
      </c>
      <c r="L24" s="189"/>
      <c r="M24" s="51" t="str">
        <f t="shared" si="1"/>
        <v/>
      </c>
      <c r="N24" s="66" t="str">
        <f t="shared" si="2"/>
        <v/>
      </c>
      <c r="O24" s="61"/>
    </row>
    <row r="25" spans="1:15" x14ac:dyDescent="0.2">
      <c r="A25" s="69"/>
      <c r="B25" s="68"/>
      <c r="C25" s="63"/>
      <c r="D25" s="68"/>
      <c r="E25" s="68"/>
      <c r="F25" s="68"/>
      <c r="G25" s="68"/>
      <c r="H25" s="68"/>
      <c r="I25" s="68"/>
      <c r="J25" s="68"/>
      <c r="K25" s="62" t="str">
        <f t="shared" si="0"/>
        <v/>
      </c>
      <c r="L25" s="189"/>
      <c r="M25" s="51" t="str">
        <f t="shared" si="1"/>
        <v/>
      </c>
      <c r="N25" s="66" t="str">
        <f t="shared" si="2"/>
        <v/>
      </c>
      <c r="O25" s="61"/>
    </row>
    <row r="26" spans="1:15" x14ac:dyDescent="0.2">
      <c r="A26" s="69"/>
      <c r="B26" s="68"/>
      <c r="C26" s="63"/>
      <c r="D26" s="68"/>
      <c r="E26" s="68"/>
      <c r="F26" s="68"/>
      <c r="G26" s="68"/>
      <c r="H26" s="68"/>
      <c r="I26" s="68"/>
      <c r="J26" s="68"/>
      <c r="K26" s="62" t="str">
        <f t="shared" si="0"/>
        <v/>
      </c>
      <c r="L26" s="189"/>
      <c r="M26" s="51" t="str">
        <f t="shared" si="1"/>
        <v/>
      </c>
      <c r="N26" s="66" t="str">
        <f t="shared" si="2"/>
        <v/>
      </c>
      <c r="O26" s="61"/>
    </row>
    <row r="27" spans="1:15" x14ac:dyDescent="0.2">
      <c r="A27" s="69"/>
      <c r="B27" s="68"/>
      <c r="C27" s="63"/>
      <c r="D27" s="68"/>
      <c r="E27" s="68"/>
      <c r="F27" s="68"/>
      <c r="G27" s="68"/>
      <c r="H27" s="68"/>
      <c r="I27" s="68"/>
      <c r="J27" s="68"/>
      <c r="K27" s="62" t="str">
        <f t="shared" si="0"/>
        <v/>
      </c>
      <c r="L27" s="189"/>
      <c r="M27" s="51" t="str">
        <f t="shared" si="1"/>
        <v/>
      </c>
      <c r="N27" s="66" t="str">
        <f t="shared" si="2"/>
        <v/>
      </c>
      <c r="O27" s="61"/>
    </row>
    <row r="28" spans="1:15" x14ac:dyDescent="0.2">
      <c r="A28" s="69"/>
      <c r="B28" s="68"/>
      <c r="C28" s="63"/>
      <c r="D28" s="68"/>
      <c r="E28" s="68"/>
      <c r="F28" s="68"/>
      <c r="G28" s="68"/>
      <c r="H28" s="68"/>
      <c r="I28" s="68"/>
      <c r="J28" s="68"/>
      <c r="K28" s="62" t="str">
        <f t="shared" si="0"/>
        <v/>
      </c>
      <c r="L28" s="189"/>
      <c r="M28" s="51" t="str">
        <f t="shared" si="1"/>
        <v/>
      </c>
      <c r="N28" s="66" t="str">
        <f t="shared" si="2"/>
        <v/>
      </c>
      <c r="O28" s="61"/>
    </row>
    <row r="29" spans="1:15" x14ac:dyDescent="0.2">
      <c r="A29" s="69"/>
      <c r="B29" s="68"/>
      <c r="C29" s="63"/>
      <c r="D29" s="68"/>
      <c r="E29" s="68"/>
      <c r="F29" s="68"/>
      <c r="G29" s="68"/>
      <c r="H29" s="68"/>
      <c r="I29" s="68"/>
      <c r="J29" s="68"/>
      <c r="K29" s="62" t="str">
        <f t="shared" si="0"/>
        <v/>
      </c>
      <c r="L29" s="189"/>
      <c r="M29" s="51" t="str">
        <f t="shared" si="1"/>
        <v/>
      </c>
      <c r="N29" s="66" t="str">
        <f t="shared" si="2"/>
        <v/>
      </c>
      <c r="O29" s="61"/>
    </row>
    <row r="30" spans="1:15" x14ac:dyDescent="0.2">
      <c r="A30" s="69"/>
      <c r="B30" s="68"/>
      <c r="C30" s="63"/>
      <c r="D30" s="68"/>
      <c r="E30" s="68"/>
      <c r="F30" s="68"/>
      <c r="G30" s="68"/>
      <c r="H30" s="68"/>
      <c r="I30" s="68"/>
      <c r="J30" s="68"/>
      <c r="K30" s="62" t="str">
        <f t="shared" si="0"/>
        <v/>
      </c>
      <c r="L30" s="189"/>
      <c r="M30" s="51" t="str">
        <f t="shared" si="1"/>
        <v/>
      </c>
      <c r="N30" s="66" t="str">
        <f t="shared" si="2"/>
        <v/>
      </c>
      <c r="O30" s="61"/>
    </row>
    <row r="31" spans="1:15" x14ac:dyDescent="0.2">
      <c r="A31" s="69"/>
      <c r="B31" s="68"/>
      <c r="C31" s="63"/>
      <c r="D31" s="68"/>
      <c r="E31" s="68"/>
      <c r="F31" s="68"/>
      <c r="G31" s="68"/>
      <c r="H31" s="68"/>
      <c r="I31" s="68"/>
      <c r="J31" s="68"/>
      <c r="K31" s="62" t="str">
        <f t="shared" si="0"/>
        <v/>
      </c>
      <c r="L31" s="189"/>
      <c r="M31" s="51" t="str">
        <f t="shared" si="1"/>
        <v/>
      </c>
      <c r="N31" s="66" t="str">
        <f t="shared" si="2"/>
        <v/>
      </c>
      <c r="O31" s="61"/>
    </row>
    <row r="32" spans="1:15" x14ac:dyDescent="0.2">
      <c r="A32" s="69"/>
      <c r="B32" s="68"/>
      <c r="C32" s="63"/>
      <c r="D32" s="68"/>
      <c r="E32" s="68"/>
      <c r="F32" s="68"/>
      <c r="G32" s="68"/>
      <c r="H32" s="68"/>
      <c r="I32" s="68"/>
      <c r="J32" s="68"/>
      <c r="K32" s="62" t="str">
        <f t="shared" si="0"/>
        <v/>
      </c>
      <c r="L32" s="189"/>
      <c r="M32" s="51" t="str">
        <f t="shared" si="1"/>
        <v/>
      </c>
      <c r="N32" s="66" t="str">
        <f t="shared" si="2"/>
        <v/>
      </c>
      <c r="O32" s="61"/>
    </row>
    <row r="33" spans="1:15" x14ac:dyDescent="0.2">
      <c r="A33" s="69"/>
      <c r="B33" s="68"/>
      <c r="C33" s="63"/>
      <c r="D33" s="68"/>
      <c r="E33" s="68"/>
      <c r="F33" s="68"/>
      <c r="G33" s="68"/>
      <c r="H33" s="68"/>
      <c r="I33" s="68"/>
      <c r="J33" s="68"/>
      <c r="K33" s="62" t="str">
        <f t="shared" si="0"/>
        <v/>
      </c>
      <c r="L33" s="189"/>
      <c r="M33" s="51" t="str">
        <f t="shared" si="1"/>
        <v/>
      </c>
      <c r="N33" s="66" t="str">
        <f t="shared" si="2"/>
        <v/>
      </c>
      <c r="O33" s="61"/>
    </row>
    <row r="34" spans="1:15" x14ac:dyDescent="0.2">
      <c r="A34" s="69"/>
      <c r="B34" s="68"/>
      <c r="C34" s="63"/>
      <c r="D34" s="68"/>
      <c r="E34" s="68"/>
      <c r="F34" s="68"/>
      <c r="G34" s="68"/>
      <c r="H34" s="68"/>
      <c r="I34" s="68"/>
      <c r="J34" s="68"/>
      <c r="K34" s="62" t="str">
        <f t="shared" si="0"/>
        <v/>
      </c>
      <c r="L34" s="189"/>
      <c r="M34" s="51" t="str">
        <f t="shared" si="1"/>
        <v/>
      </c>
      <c r="N34" s="66" t="str">
        <f t="shared" si="2"/>
        <v/>
      </c>
      <c r="O34" s="61"/>
    </row>
    <row r="35" spans="1:15" x14ac:dyDescent="0.2">
      <c r="A35" s="69"/>
      <c r="B35" s="68"/>
      <c r="C35" s="63"/>
      <c r="D35" s="68"/>
      <c r="E35" s="68"/>
      <c r="F35" s="68"/>
      <c r="G35" s="68"/>
      <c r="H35" s="68"/>
      <c r="I35" s="68"/>
      <c r="J35" s="68"/>
      <c r="K35" s="62" t="str">
        <f t="shared" si="0"/>
        <v/>
      </c>
      <c r="L35" s="189"/>
      <c r="M35" s="51" t="str">
        <f t="shared" si="1"/>
        <v/>
      </c>
      <c r="N35" s="66" t="str">
        <f t="shared" si="2"/>
        <v/>
      </c>
      <c r="O35" s="61"/>
    </row>
    <row r="36" spans="1:15" x14ac:dyDescent="0.2">
      <c r="A36" s="69"/>
      <c r="B36" s="68"/>
      <c r="C36" s="63"/>
      <c r="D36" s="68"/>
      <c r="E36" s="68"/>
      <c r="F36" s="68"/>
      <c r="G36" s="68"/>
      <c r="H36" s="68"/>
      <c r="I36" s="68"/>
      <c r="J36" s="68"/>
      <c r="K36" s="62" t="str">
        <f t="shared" si="0"/>
        <v/>
      </c>
      <c r="L36" s="189"/>
      <c r="M36" s="51" t="str">
        <f t="shared" si="1"/>
        <v/>
      </c>
      <c r="N36" s="66" t="str">
        <f t="shared" si="2"/>
        <v/>
      </c>
      <c r="O36" s="61"/>
    </row>
    <row r="37" spans="1:15" x14ac:dyDescent="0.2">
      <c r="A37" s="69"/>
      <c r="B37" s="68"/>
      <c r="C37" s="63"/>
      <c r="D37" s="68"/>
      <c r="E37" s="68"/>
      <c r="F37" s="68"/>
      <c r="G37" s="68"/>
      <c r="H37" s="68"/>
      <c r="I37" s="68"/>
      <c r="J37" s="68"/>
      <c r="K37" s="62" t="str">
        <f t="shared" si="0"/>
        <v/>
      </c>
      <c r="L37" s="189"/>
      <c r="M37" s="51" t="str">
        <f t="shared" si="1"/>
        <v/>
      </c>
      <c r="N37" s="66" t="str">
        <f t="shared" si="2"/>
        <v/>
      </c>
      <c r="O37" s="61"/>
    </row>
    <row r="38" spans="1:15" x14ac:dyDescent="0.2">
      <c r="A38" s="69"/>
      <c r="B38" s="68"/>
      <c r="C38" s="63"/>
      <c r="D38" s="68"/>
      <c r="E38" s="68"/>
      <c r="F38" s="68"/>
      <c r="G38" s="68"/>
      <c r="H38" s="68"/>
      <c r="I38" s="68"/>
      <c r="J38" s="68"/>
      <c r="K38" s="62" t="str">
        <f t="shared" si="0"/>
        <v/>
      </c>
      <c r="L38" s="189"/>
      <c r="M38" s="51" t="str">
        <f t="shared" si="1"/>
        <v/>
      </c>
      <c r="N38" s="66" t="str">
        <f t="shared" si="2"/>
        <v/>
      </c>
      <c r="O38" s="61"/>
    </row>
    <row r="39" spans="1:15" x14ac:dyDescent="0.2">
      <c r="A39" s="69"/>
      <c r="B39" s="68"/>
      <c r="C39" s="63"/>
      <c r="D39" s="68"/>
      <c r="E39" s="68"/>
      <c r="F39" s="68"/>
      <c r="G39" s="68"/>
      <c r="H39" s="68"/>
      <c r="I39" s="68"/>
      <c r="J39" s="68"/>
      <c r="K39" s="62" t="str">
        <f t="shared" si="0"/>
        <v/>
      </c>
      <c r="L39" s="189"/>
      <c r="M39" s="51" t="str">
        <f t="shared" si="1"/>
        <v/>
      </c>
      <c r="N39" s="66" t="str">
        <f t="shared" si="2"/>
        <v/>
      </c>
      <c r="O39" s="61"/>
    </row>
    <row r="40" spans="1:15" x14ac:dyDescent="0.2">
      <c r="A40" s="69"/>
      <c r="B40" s="68"/>
      <c r="C40" s="63"/>
      <c r="D40" s="68"/>
      <c r="E40" s="68"/>
      <c r="F40" s="68"/>
      <c r="G40" s="68"/>
      <c r="H40" s="68"/>
      <c r="I40" s="68"/>
      <c r="J40" s="68"/>
      <c r="K40" s="62" t="str">
        <f t="shared" si="0"/>
        <v/>
      </c>
      <c r="L40" s="189"/>
      <c r="M40" s="51" t="str">
        <f t="shared" si="1"/>
        <v/>
      </c>
      <c r="N40" s="66" t="str">
        <f t="shared" si="2"/>
        <v/>
      </c>
      <c r="O40" s="61"/>
    </row>
    <row r="41" spans="1:15" x14ac:dyDescent="0.2">
      <c r="A41" s="69"/>
      <c r="B41" s="68"/>
      <c r="C41" s="63"/>
      <c r="D41" s="68"/>
      <c r="E41" s="68"/>
      <c r="F41" s="68"/>
      <c r="G41" s="68"/>
      <c r="H41" s="68"/>
      <c r="I41" s="68"/>
      <c r="J41" s="68"/>
      <c r="K41" s="62" t="str">
        <f t="shared" si="0"/>
        <v/>
      </c>
      <c r="L41" s="189"/>
      <c r="M41" s="51" t="str">
        <f t="shared" si="1"/>
        <v/>
      </c>
      <c r="N41" s="66" t="str">
        <f t="shared" si="2"/>
        <v/>
      </c>
      <c r="O41" s="61"/>
    </row>
    <row r="42" spans="1:15" x14ac:dyDescent="0.2">
      <c r="A42" s="69"/>
      <c r="B42" s="68"/>
      <c r="C42" s="63"/>
      <c r="D42" s="68"/>
      <c r="E42" s="68"/>
      <c r="F42" s="68"/>
      <c r="G42" s="68"/>
      <c r="H42" s="68"/>
      <c r="I42" s="68"/>
      <c r="J42" s="68"/>
      <c r="K42" s="62" t="str">
        <f t="shared" si="0"/>
        <v/>
      </c>
      <c r="L42" s="189"/>
      <c r="M42" s="51" t="str">
        <f t="shared" si="1"/>
        <v/>
      </c>
      <c r="N42" s="66" t="str">
        <f t="shared" si="2"/>
        <v/>
      </c>
      <c r="O42" s="61"/>
    </row>
    <row r="43" spans="1:15" x14ac:dyDescent="0.2">
      <c r="A43" s="69"/>
      <c r="B43" s="68"/>
      <c r="C43" s="63"/>
      <c r="D43" s="68"/>
      <c r="E43" s="68"/>
      <c r="F43" s="68"/>
      <c r="G43" s="68"/>
      <c r="H43" s="68"/>
      <c r="I43" s="68"/>
      <c r="J43" s="68"/>
      <c r="K43" s="62" t="str">
        <f t="shared" si="0"/>
        <v/>
      </c>
      <c r="L43" s="189"/>
      <c r="M43" s="51" t="str">
        <f t="shared" si="1"/>
        <v/>
      </c>
      <c r="N43" s="66" t="str">
        <f t="shared" si="2"/>
        <v/>
      </c>
      <c r="O43" s="61"/>
    </row>
    <row r="44" spans="1:15" x14ac:dyDescent="0.2">
      <c r="A44" s="69"/>
      <c r="B44" s="68"/>
      <c r="C44" s="63"/>
      <c r="D44" s="68"/>
      <c r="E44" s="68"/>
      <c r="F44" s="68"/>
      <c r="G44" s="68"/>
      <c r="H44" s="68"/>
      <c r="I44" s="68"/>
      <c r="J44" s="68"/>
      <c r="K44" s="62" t="str">
        <f t="shared" si="0"/>
        <v/>
      </c>
      <c r="L44" s="189"/>
      <c r="M44" s="51" t="str">
        <f t="shared" si="1"/>
        <v/>
      </c>
      <c r="N44" s="66" t="str">
        <f t="shared" si="2"/>
        <v/>
      </c>
      <c r="O44" s="61"/>
    </row>
    <row r="45" spans="1:15" x14ac:dyDescent="0.2">
      <c r="A45" s="69"/>
      <c r="B45" s="68"/>
      <c r="C45" s="63"/>
      <c r="D45" s="68"/>
      <c r="E45" s="68"/>
      <c r="F45" s="68"/>
      <c r="G45" s="68"/>
      <c r="H45" s="68"/>
      <c r="I45" s="68"/>
      <c r="J45" s="68"/>
      <c r="K45" s="62" t="str">
        <f t="shared" si="0"/>
        <v/>
      </c>
      <c r="L45" s="189"/>
      <c r="M45" s="51" t="str">
        <f t="shared" si="1"/>
        <v/>
      </c>
      <c r="N45" s="66" t="str">
        <f t="shared" si="2"/>
        <v/>
      </c>
      <c r="O45" s="61"/>
    </row>
    <row r="46" spans="1:15" x14ac:dyDescent="0.2">
      <c r="A46" s="69"/>
      <c r="B46" s="68"/>
      <c r="C46" s="63"/>
      <c r="D46" s="68"/>
      <c r="E46" s="68"/>
      <c r="F46" s="68"/>
      <c r="G46" s="68"/>
      <c r="H46" s="68"/>
      <c r="I46" s="68"/>
      <c r="J46" s="68"/>
      <c r="K46" s="62" t="str">
        <f t="shared" si="0"/>
        <v/>
      </c>
      <c r="L46" s="189"/>
      <c r="M46" s="51" t="str">
        <f t="shared" si="1"/>
        <v/>
      </c>
      <c r="N46" s="66" t="str">
        <f t="shared" si="2"/>
        <v/>
      </c>
      <c r="O46" s="61"/>
    </row>
    <row r="47" spans="1:15" x14ac:dyDescent="0.2">
      <c r="A47" s="69"/>
      <c r="B47" s="68"/>
      <c r="C47" s="63"/>
      <c r="D47" s="68"/>
      <c r="E47" s="68"/>
      <c r="F47" s="68"/>
      <c r="G47" s="68"/>
      <c r="H47" s="68"/>
      <c r="I47" s="68"/>
      <c r="J47" s="68"/>
      <c r="K47" s="62" t="str">
        <f t="shared" si="0"/>
        <v/>
      </c>
      <c r="L47" s="189"/>
      <c r="M47" s="51" t="str">
        <f t="shared" si="1"/>
        <v/>
      </c>
      <c r="N47" s="66" t="str">
        <f t="shared" si="2"/>
        <v/>
      </c>
      <c r="O47" s="61"/>
    </row>
    <row r="48" spans="1:15" x14ac:dyDescent="0.2">
      <c r="A48" s="69"/>
      <c r="B48" s="68"/>
      <c r="C48" s="63"/>
      <c r="D48" s="68"/>
      <c r="E48" s="68"/>
      <c r="F48" s="68"/>
      <c r="G48" s="68"/>
      <c r="H48" s="68"/>
      <c r="I48" s="68"/>
      <c r="J48" s="68"/>
      <c r="K48" s="62" t="str">
        <f t="shared" si="0"/>
        <v/>
      </c>
      <c r="L48" s="189"/>
      <c r="M48" s="51" t="str">
        <f t="shared" si="1"/>
        <v/>
      </c>
      <c r="N48" s="66" t="str">
        <f t="shared" si="2"/>
        <v/>
      </c>
      <c r="O48" s="61"/>
    </row>
    <row r="49" spans="1:15" x14ac:dyDescent="0.2">
      <c r="A49" s="69"/>
      <c r="B49" s="68"/>
      <c r="C49" s="63"/>
      <c r="D49" s="68"/>
      <c r="E49" s="68"/>
      <c r="F49" s="68"/>
      <c r="G49" s="68"/>
      <c r="H49" s="68"/>
      <c r="I49" s="68"/>
      <c r="J49" s="68"/>
      <c r="K49" s="62" t="str">
        <f t="shared" si="0"/>
        <v/>
      </c>
      <c r="L49" s="189"/>
      <c r="M49" s="51" t="str">
        <f t="shared" si="1"/>
        <v/>
      </c>
      <c r="N49" s="66" t="str">
        <f t="shared" si="2"/>
        <v/>
      </c>
      <c r="O49" s="61"/>
    </row>
    <row r="50" spans="1:15" x14ac:dyDescent="0.2">
      <c r="A50" s="69"/>
      <c r="B50" s="68"/>
      <c r="C50" s="63"/>
      <c r="D50" s="68"/>
      <c r="E50" s="68"/>
      <c r="F50" s="68"/>
      <c r="G50" s="68"/>
      <c r="H50" s="68"/>
      <c r="I50" s="68"/>
      <c r="J50" s="68"/>
      <c r="K50" s="62" t="str">
        <f t="shared" si="0"/>
        <v/>
      </c>
      <c r="L50" s="189"/>
      <c r="M50" s="51" t="str">
        <f t="shared" si="1"/>
        <v/>
      </c>
      <c r="N50" s="66" t="str">
        <f t="shared" si="2"/>
        <v/>
      </c>
      <c r="O50" s="61"/>
    </row>
    <row r="51" spans="1:15" x14ac:dyDescent="0.2">
      <c r="A51" s="69"/>
      <c r="B51" s="68"/>
      <c r="C51" s="63"/>
      <c r="D51" s="68"/>
      <c r="E51" s="68"/>
      <c r="F51" s="68"/>
      <c r="G51" s="68"/>
      <c r="H51" s="68"/>
      <c r="I51" s="68"/>
      <c r="J51" s="68"/>
      <c r="K51" s="62" t="str">
        <f t="shared" si="0"/>
        <v/>
      </c>
      <c r="L51" s="189"/>
      <c r="M51" s="51" t="str">
        <f t="shared" si="1"/>
        <v/>
      </c>
      <c r="N51" s="66" t="str">
        <f t="shared" si="2"/>
        <v/>
      </c>
      <c r="O51" s="61"/>
    </row>
    <row r="52" spans="1:15" x14ac:dyDescent="0.2">
      <c r="A52" s="69"/>
      <c r="B52" s="68"/>
      <c r="C52" s="63"/>
      <c r="D52" s="68"/>
      <c r="E52" s="68"/>
      <c r="F52" s="68"/>
      <c r="G52" s="68"/>
      <c r="H52" s="68"/>
      <c r="I52" s="68"/>
      <c r="J52" s="68"/>
      <c r="K52" s="62" t="str">
        <f t="shared" si="0"/>
        <v/>
      </c>
      <c r="L52" s="189"/>
      <c r="M52" s="51" t="str">
        <f t="shared" si="1"/>
        <v/>
      </c>
      <c r="N52" s="66" t="str">
        <f t="shared" si="2"/>
        <v/>
      </c>
      <c r="O52" s="61"/>
    </row>
    <row r="53" spans="1:15" x14ac:dyDescent="0.2">
      <c r="A53" s="69"/>
      <c r="B53" s="68"/>
      <c r="C53" s="63"/>
      <c r="D53" s="68"/>
      <c r="E53" s="68"/>
      <c r="F53" s="68"/>
      <c r="G53" s="68"/>
      <c r="H53" s="68"/>
      <c r="I53" s="68"/>
      <c r="J53" s="68"/>
      <c r="K53" s="62" t="str">
        <f t="shared" si="0"/>
        <v/>
      </c>
      <c r="L53" s="189"/>
      <c r="M53" s="51" t="str">
        <f t="shared" si="1"/>
        <v/>
      </c>
      <c r="N53" s="66" t="str">
        <f t="shared" si="2"/>
        <v/>
      </c>
      <c r="O53" s="61"/>
    </row>
    <row r="54" spans="1:15" x14ac:dyDescent="0.2">
      <c r="A54" s="69"/>
      <c r="B54" s="68"/>
      <c r="C54" s="63"/>
      <c r="D54" s="68"/>
      <c r="E54" s="68"/>
      <c r="F54" s="68"/>
      <c r="G54" s="68"/>
      <c r="H54" s="68"/>
      <c r="I54" s="68"/>
      <c r="J54" s="68"/>
      <c r="K54" s="62" t="str">
        <f t="shared" si="0"/>
        <v/>
      </c>
      <c r="L54" s="189"/>
      <c r="M54" s="51" t="str">
        <f t="shared" si="1"/>
        <v/>
      </c>
      <c r="N54" s="66" t="str">
        <f t="shared" si="2"/>
        <v/>
      </c>
      <c r="O54" s="61"/>
    </row>
    <row r="55" spans="1:15" x14ac:dyDescent="0.2">
      <c r="A55" s="69"/>
      <c r="B55" s="68"/>
      <c r="C55" s="63"/>
      <c r="D55" s="68"/>
      <c r="E55" s="68"/>
      <c r="F55" s="68"/>
      <c r="G55" s="68"/>
      <c r="H55" s="68"/>
      <c r="I55" s="68"/>
      <c r="J55" s="68"/>
      <c r="K55" s="62" t="str">
        <f t="shared" si="0"/>
        <v/>
      </c>
      <c r="L55" s="189"/>
      <c r="M55" s="51" t="str">
        <f t="shared" si="1"/>
        <v/>
      </c>
      <c r="N55" s="66" t="str">
        <f t="shared" si="2"/>
        <v/>
      </c>
      <c r="O55" s="61"/>
    </row>
    <row r="56" spans="1:15" ht="15" thickBot="1" x14ac:dyDescent="0.25">
      <c r="A56" s="44"/>
      <c r="B56" s="46"/>
      <c r="C56" s="45"/>
      <c r="D56" s="46"/>
      <c r="E56" s="46"/>
      <c r="F56" s="46"/>
      <c r="G56" s="46"/>
      <c r="H56" s="46"/>
      <c r="I56" s="46"/>
      <c r="J56" s="46"/>
      <c r="K56" s="40" t="str">
        <f t="shared" si="0"/>
        <v/>
      </c>
      <c r="L56" s="190"/>
      <c r="M56" s="52" t="str">
        <f t="shared" si="1"/>
        <v/>
      </c>
      <c r="N56" s="48" t="str">
        <f t="shared" si="2"/>
        <v/>
      </c>
      <c r="O56" s="61"/>
    </row>
  </sheetData>
  <sheetProtection password="DDAD" sheet="1" objects="1" scenarios="1" formatCells="0" formatColumns="0" formatRows="0" insertRows="0" deleteRows="0" sort="0" autoFilter="0" pivotTables="0"/>
  <mergeCells count="13">
    <mergeCell ref="P1:Q1"/>
    <mergeCell ref="A2:A3"/>
    <mergeCell ref="B2:B3"/>
    <mergeCell ref="C2:C3"/>
    <mergeCell ref="D2:F2"/>
    <mergeCell ref="G2:I2"/>
    <mergeCell ref="J2:J3"/>
    <mergeCell ref="K2:K3"/>
    <mergeCell ref="L2:L3"/>
    <mergeCell ref="M2:M3"/>
    <mergeCell ref="N2:N3"/>
    <mergeCell ref="A1:K1"/>
    <mergeCell ref="M1:N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workbookViewId="0"/>
  </sheetViews>
  <sheetFormatPr defaultColWidth="9" defaultRowHeight="14.25" x14ac:dyDescent="0.2"/>
  <cols>
    <col min="1" max="1" width="7.25" style="199" customWidth="1"/>
    <col min="2" max="2" width="10.75" style="199" customWidth="1"/>
    <col min="3" max="3" width="10.625" style="199" customWidth="1"/>
    <col min="4" max="4" width="10" style="199" customWidth="1"/>
    <col min="5" max="5" width="11.125" style="199" customWidth="1"/>
    <col min="6" max="6" width="14.625" style="199" customWidth="1"/>
    <col min="7" max="7" width="11.25" style="199" customWidth="1"/>
    <col min="8" max="8" width="14.625" style="199" hidden="1" customWidth="1"/>
    <col min="9" max="9" width="18.625" style="199" customWidth="1"/>
    <col min="10" max="10" width="7.75" style="199" customWidth="1"/>
    <col min="11" max="11" width="15" style="199" customWidth="1"/>
    <col min="12" max="12" width="7.625" style="199" customWidth="1"/>
    <col min="13" max="13" width="16.375" style="199" customWidth="1"/>
    <col min="14" max="14" width="14.875" style="199" customWidth="1"/>
    <col min="15" max="15" width="13.625" style="199" customWidth="1"/>
    <col min="16" max="16" width="11.5" style="199" customWidth="1"/>
    <col min="17" max="17" width="14.625" style="199" customWidth="1"/>
    <col min="18" max="18" width="11.25" style="199" customWidth="1"/>
    <col min="19" max="16384" width="9" style="199"/>
  </cols>
  <sheetData>
    <row r="1" spans="1:18" ht="15" x14ac:dyDescent="0.25">
      <c r="A1" s="269" t="s">
        <v>39</v>
      </c>
      <c r="B1" s="269"/>
      <c r="C1" s="269"/>
    </row>
    <row r="3" spans="1:18" s="270" customFormat="1" ht="63.75" x14ac:dyDescent="0.2">
      <c r="A3" s="266"/>
      <c r="B3" s="267" t="s">
        <v>198</v>
      </c>
      <c r="C3" s="267" t="s">
        <v>181</v>
      </c>
      <c r="D3" s="267" t="s">
        <v>196</v>
      </c>
      <c r="E3" s="267" t="s">
        <v>197</v>
      </c>
      <c r="F3" s="267" t="s">
        <v>170</v>
      </c>
      <c r="G3" s="267" t="s">
        <v>200</v>
      </c>
      <c r="H3" s="267" t="s">
        <v>171</v>
      </c>
      <c r="I3" s="266" t="s">
        <v>201</v>
      </c>
      <c r="J3" s="267" t="s">
        <v>172</v>
      </c>
      <c r="K3" s="266" t="s">
        <v>202</v>
      </c>
      <c r="L3" s="267" t="s">
        <v>203</v>
      </c>
      <c r="M3" s="268" t="s">
        <v>204</v>
      </c>
      <c r="N3" s="266" t="s">
        <v>183</v>
      </c>
      <c r="O3" s="267" t="s">
        <v>143</v>
      </c>
      <c r="P3" s="268" t="s">
        <v>144</v>
      </c>
      <c r="Q3" s="268" t="s">
        <v>234</v>
      </c>
      <c r="R3" s="268" t="s">
        <v>231</v>
      </c>
    </row>
    <row r="4" spans="1:18" s="275" customFormat="1" ht="12" x14ac:dyDescent="0.2">
      <c r="A4" s="271" t="s">
        <v>35</v>
      </c>
      <c r="B4" s="272" t="e">
        <f>AVERAGE('Summary_Felled-Tree_Emissions'!C4:C130)</f>
        <v>#DIV/0!</v>
      </c>
      <c r="C4" s="272" t="e">
        <f>AVERAGE('Summary_Felled-Tree_Emissions'!M4:M130)</f>
        <v>#DIV/0!</v>
      </c>
      <c r="D4" s="273" t="e">
        <f>AVERAGE('Summary_Felled-Tree_Emissions'!D4:D130)</f>
        <v>#DIV/0!</v>
      </c>
      <c r="E4" s="273" t="e">
        <f>AVERAGE('Summary_Felled-Tree_Emissions'!E4:E130)</f>
        <v>#DIV/0!</v>
      </c>
      <c r="F4" s="273" t="e">
        <f>AVERAGE('Timber-Tree_Emissions'!BM4:BM145)</f>
        <v>#DIV/0!</v>
      </c>
      <c r="G4" s="273" t="e">
        <f>AVERAGE('Summary_Felled-Tree_Emissions'!F4:F130)</f>
        <v>#DIV/0!</v>
      </c>
      <c r="H4" s="273" t="e">
        <f>AVERAGE('Timber-Tree_Emissions'!BV4:BV145)</f>
        <v>#DIV/0!</v>
      </c>
      <c r="I4" s="273" t="e">
        <f>AVERAGE('Summary_Felled-Tree_Emissions'!K4:K130)</f>
        <v>#DIV/0!</v>
      </c>
      <c r="J4" s="273" t="e">
        <f>AVERAGE('Summary_Felled-Tree_Emissions'!G4:G130)</f>
        <v>#DIV/0!</v>
      </c>
      <c r="K4" s="273" t="e">
        <f>AVERAGE('Summary_Felled-Tree_Emissions'!L4:L130)</f>
        <v>#DIV/0!</v>
      </c>
      <c r="L4" s="273" t="e">
        <f>AVERAGE('Summary_Felled-Tree_Emissions'!H4:H130)</f>
        <v>#DIV/0!</v>
      </c>
      <c r="M4" s="274" t="e">
        <f>AVERAGE('Summary_Felled-Tree_Emissions'!N4:N130)</f>
        <v>#DIV/0!</v>
      </c>
      <c r="N4" s="273" t="e">
        <f>AVERAGE('Summary_Felled-Tree_Emissions'!O4:O130)</f>
        <v>#DIV/0!</v>
      </c>
      <c r="O4" s="273" t="e">
        <f>AVERAGE('Summary_Felled-Tree_Emissions'!P4:P130)</f>
        <v>#DIV/0!</v>
      </c>
      <c r="P4" s="274" t="e">
        <f>AVERAGE('Summary_Skid-Trail_Emissions'!D4:D55)</f>
        <v>#DIV/0!</v>
      </c>
      <c r="Q4" s="274" t="e">
        <f>AVERAGE('Logging-Deck_Emissions'!M4:M56)</f>
        <v>#DIV/0!</v>
      </c>
      <c r="R4" s="274" t="e">
        <f>AVERAGE(Road_Emissions!N4:N56)</f>
        <v>#DIV/0!</v>
      </c>
    </row>
    <row r="5" spans="1:18" s="275" customFormat="1" ht="12" x14ac:dyDescent="0.2">
      <c r="A5" s="271" t="s">
        <v>36</v>
      </c>
      <c r="B5" s="273" t="e">
        <f>STDEV('Summary_Felled-Tree_Emissions'!C4:C130)</f>
        <v>#DIV/0!</v>
      </c>
      <c r="C5" s="273" t="e">
        <f>STDEV('Summary_Felled-Tree_Emissions'!M4:M130)</f>
        <v>#DIV/0!</v>
      </c>
      <c r="D5" s="273" t="e">
        <f>STDEV('Summary_Felled-Tree_Emissions'!D4:D130)</f>
        <v>#DIV/0!</v>
      </c>
      <c r="E5" s="273" t="e">
        <f>STDEV('Summary_Felled-Tree_Emissions'!E4:E130)</f>
        <v>#DIV/0!</v>
      </c>
      <c r="F5" s="273" t="e">
        <f>STDEV('Timber-Tree_Emissions'!BM4:BM145)</f>
        <v>#DIV/0!</v>
      </c>
      <c r="G5" s="273" t="e">
        <f>STDEV('Summary_Felled-Tree_Emissions'!F4:F130)</f>
        <v>#DIV/0!</v>
      </c>
      <c r="H5" s="273" t="e">
        <f>STDEV('Timber-Tree_Emissions'!BV4:BV145)</f>
        <v>#DIV/0!</v>
      </c>
      <c r="I5" s="273" t="e">
        <f>STDEV('Summary_Felled-Tree_Emissions'!K4:K130)</f>
        <v>#DIV/0!</v>
      </c>
      <c r="J5" s="273" t="e">
        <f>STDEV('Summary_Felled-Tree_Emissions'!G4:G130)</f>
        <v>#DIV/0!</v>
      </c>
      <c r="K5" s="273" t="e">
        <f>STDEV('Summary_Felled-Tree_Emissions'!L4:L130)</f>
        <v>#DIV/0!</v>
      </c>
      <c r="L5" s="273" t="e">
        <f>STDEV('Summary_Felled-Tree_Emissions'!H4:H130)</f>
        <v>#DIV/0!</v>
      </c>
      <c r="M5" s="274" t="e">
        <f>STDEV('Summary_Felled-Tree_Emissions'!N4:N130)</f>
        <v>#DIV/0!</v>
      </c>
      <c r="N5" s="273" t="e">
        <f>STDEV('Summary_Felled-Tree_Emissions'!O4:O130)</f>
        <v>#DIV/0!</v>
      </c>
      <c r="O5" s="273" t="e">
        <f>STDEV('Summary_Felled-Tree_Emissions'!P4:P130)</f>
        <v>#DIV/0!</v>
      </c>
      <c r="P5" s="274" t="e">
        <f>STDEV('Summary_Skid-Trail_Emissions'!D4:D55)</f>
        <v>#DIV/0!</v>
      </c>
      <c r="Q5" s="274" t="e">
        <f>STDEV('Logging-Deck_Emissions'!M4:M56)</f>
        <v>#DIV/0!</v>
      </c>
      <c r="R5" s="274" t="e">
        <f>STDEV(Road_Emissions!N4:N56)</f>
        <v>#DIV/0!</v>
      </c>
    </row>
    <row r="6" spans="1:18" s="275" customFormat="1" ht="12" x14ac:dyDescent="0.2">
      <c r="A6" s="271" t="s">
        <v>30</v>
      </c>
      <c r="B6" s="273" t="e">
        <f>CONFIDENCE(0.1,$B$5,COUNT('Summary_Felled-Tree_Emissions'!C4:C130))</f>
        <v>#DIV/0!</v>
      </c>
      <c r="C6" s="273" t="e">
        <f>CONFIDENCE(0.1,$C$5,COUNT('Summary_Felled-Tree_Emissions'!M4:M130))</f>
        <v>#DIV/0!</v>
      </c>
      <c r="D6" s="273" t="e">
        <f>CONFIDENCE(0.1,$D$5,COUNT('Summary_Felled-Tree_Emissions'!D4:D130))</f>
        <v>#DIV/0!</v>
      </c>
      <c r="E6" s="273" t="e">
        <f>CONFIDENCE(0.1,$E$5,COUNT('Summary_Felled-Tree_Emissions'!E4:E130))</f>
        <v>#DIV/0!</v>
      </c>
      <c r="F6" s="273" t="e">
        <f>CONFIDENCE(0.1,$F$5,COUNT('Timber-Tree_Emissions'!BM4:BM145))</f>
        <v>#DIV/0!</v>
      </c>
      <c r="G6" s="273" t="e">
        <f>CONFIDENCE(0.1,$G$5,COUNT('Summary_Felled-Tree_Emissions'!F4:F130))</f>
        <v>#DIV/0!</v>
      </c>
      <c r="H6" s="273" t="e">
        <f>CONFIDENCE(0.1,$H$5,COUNT('Timber-Tree_Emissions'!BV4:BV145))</f>
        <v>#DIV/0!</v>
      </c>
      <c r="I6" s="273" t="e">
        <f>CONFIDENCE(0.1,$I$5,COUNT('Summary_Felled-Tree_Emissions'!K4:K130))</f>
        <v>#DIV/0!</v>
      </c>
      <c r="J6" s="273" t="e">
        <f>CONFIDENCE(0.1,$J$5,COUNT('Summary_Felled-Tree_Emissions'!G4:G130))</f>
        <v>#DIV/0!</v>
      </c>
      <c r="K6" s="273" t="e">
        <f>CONFIDENCE(0.1,$K$5,COUNT('Summary_Felled-Tree_Emissions'!L4:L130))</f>
        <v>#DIV/0!</v>
      </c>
      <c r="L6" s="273" t="e">
        <f>CONFIDENCE(0.1,$L$5,COUNT('Summary_Felled-Tree_Emissions'!H4:H130))</f>
        <v>#DIV/0!</v>
      </c>
      <c r="M6" s="274" t="e">
        <f>CONFIDENCE(0.1,$M$5,COUNT('Summary_Felled-Tree_Emissions'!N4:N130))</f>
        <v>#DIV/0!</v>
      </c>
      <c r="N6" s="273" t="e">
        <f>CONFIDENCE(0.1,$N$5,COUNT('Summary_Felled-Tree_Emissions'!O4:O130))</f>
        <v>#DIV/0!</v>
      </c>
      <c r="O6" s="273" t="e">
        <f>CONFIDENCE(0.1,$O$5,COUNT('Summary_Felled-Tree_Emissions'!P4:P130))</f>
        <v>#DIV/0!</v>
      </c>
      <c r="P6" s="274" t="e">
        <f>CONFIDENCE(0.1,$P$5,COUNT('Summary_Skid-Trail_Emissions'!D4:D55))</f>
        <v>#DIV/0!</v>
      </c>
      <c r="Q6" s="274" t="e">
        <f>CONFIDENCE(0.1,$Q$5,COUNT('Logging-Deck_Emissions'!M4:M56))</f>
        <v>#DIV/0!</v>
      </c>
      <c r="R6" s="274" t="e">
        <f>CONFIDENCE(0.1,$R$5,COUNT(Road_Emissions!N4:N56))</f>
        <v>#DIV/0!</v>
      </c>
    </row>
    <row r="7" spans="1:18" s="275" customFormat="1" ht="12" x14ac:dyDescent="0.2"/>
    <row r="12" spans="1:18" x14ac:dyDescent="0.2">
      <c r="A12" s="276" t="s">
        <v>37</v>
      </c>
      <c r="B12" s="276"/>
      <c r="C12" s="276"/>
    </row>
    <row r="13" spans="1:18" x14ac:dyDescent="0.2">
      <c r="A13" s="3" t="s">
        <v>14</v>
      </c>
      <c r="B13" s="3"/>
      <c r="C13" s="3"/>
    </row>
    <row r="14" spans="1:18" x14ac:dyDescent="0.2">
      <c r="A14" s="277" t="s">
        <v>38</v>
      </c>
      <c r="B14" s="277"/>
      <c r="C14" s="277"/>
    </row>
  </sheetData>
  <sheetProtection password="DDAD" sheet="1" objects="1" scenarios="1" formatCells="0" formatColumns="0" formatRows="0" autoFilter="0" pivotTables="0"/>
  <hyperlinks>
    <hyperlink ref="A13"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5"/>
  <sheetViews>
    <sheetView workbookViewId="0">
      <pane xSplit="1" topLeftCell="B1" activePane="topRight" state="frozen"/>
      <selection activeCell="A4" sqref="A4"/>
      <selection pane="topRight"/>
    </sheetView>
  </sheetViews>
  <sheetFormatPr defaultColWidth="9" defaultRowHeight="14.25" x14ac:dyDescent="0.2"/>
  <cols>
    <col min="1" max="1" width="12" style="1" customWidth="1"/>
    <col min="2" max="2" width="16.375" style="1" bestFit="1" customWidth="1"/>
    <col min="3" max="3" width="18.75" style="1" bestFit="1" customWidth="1"/>
    <col min="4" max="4" width="9.625" style="31" customWidth="1"/>
    <col min="5" max="5" width="12" style="1" customWidth="1"/>
    <col min="6" max="6" width="19.25" style="1" bestFit="1" customWidth="1"/>
    <col min="7" max="7" width="15.625" style="27" customWidth="1"/>
    <col min="8" max="8" width="21.5" style="39" customWidth="1"/>
    <col min="9" max="9" width="15.5" style="27" bestFit="1" customWidth="1"/>
    <col min="10" max="10" width="9.625" style="2" bestFit="1" customWidth="1"/>
    <col min="11" max="11" width="15" style="2" bestFit="1" customWidth="1"/>
    <col min="12" max="14" width="9" style="2"/>
    <col min="15" max="15" width="21.625" style="61" bestFit="1" customWidth="1"/>
    <col min="16" max="16" width="24.5" style="61" bestFit="1" customWidth="1"/>
    <col min="17" max="17" width="84.375" style="2" customWidth="1"/>
    <col min="18" max="16384" width="9" style="2"/>
  </cols>
  <sheetData>
    <row r="1" spans="1:17" ht="15" thickBot="1" x14ac:dyDescent="0.25">
      <c r="A1" s="11" t="s">
        <v>0</v>
      </c>
      <c r="B1" s="170" t="s">
        <v>185</v>
      </c>
      <c r="C1" s="12" t="s">
        <v>184</v>
      </c>
      <c r="D1" s="28" t="s">
        <v>27</v>
      </c>
      <c r="E1" s="12" t="s">
        <v>63</v>
      </c>
      <c r="F1" s="12" t="s">
        <v>64</v>
      </c>
      <c r="G1" s="32" t="s">
        <v>65</v>
      </c>
      <c r="H1" s="171" t="s">
        <v>66</v>
      </c>
      <c r="I1" s="32" t="s">
        <v>168</v>
      </c>
      <c r="J1" s="12" t="s">
        <v>67</v>
      </c>
      <c r="K1" s="12" t="s">
        <v>68</v>
      </c>
      <c r="L1" s="12" t="s">
        <v>69</v>
      </c>
      <c r="M1" s="12" t="s">
        <v>70</v>
      </c>
      <c r="N1" s="12" t="s">
        <v>71</v>
      </c>
      <c r="O1" s="165" t="s">
        <v>179</v>
      </c>
      <c r="P1" s="165" t="s">
        <v>180</v>
      </c>
      <c r="Q1" s="13" t="s">
        <v>72</v>
      </c>
    </row>
    <row r="2" spans="1:17" x14ac:dyDescent="0.2">
      <c r="A2" s="5"/>
      <c r="B2" s="6"/>
      <c r="C2" s="6"/>
      <c r="D2" s="29"/>
      <c r="E2" s="6"/>
      <c r="F2" s="6"/>
      <c r="G2" s="33"/>
      <c r="H2" s="36"/>
      <c r="I2" s="33"/>
      <c r="J2" s="6"/>
      <c r="K2" s="6"/>
      <c r="L2" s="26"/>
      <c r="M2" s="26"/>
      <c r="N2" s="6"/>
      <c r="O2" s="6"/>
      <c r="P2" s="166"/>
      <c r="Q2" s="14"/>
    </row>
    <row r="3" spans="1:17" x14ac:dyDescent="0.2">
      <c r="A3" s="5"/>
      <c r="B3" s="6"/>
      <c r="C3" s="6"/>
      <c r="D3" s="29"/>
      <c r="E3" s="6"/>
      <c r="F3" s="6"/>
      <c r="G3" s="33"/>
      <c r="H3" s="36"/>
      <c r="I3" s="33"/>
      <c r="J3" s="6"/>
      <c r="K3" s="6"/>
      <c r="L3" s="26"/>
      <c r="M3" s="26"/>
      <c r="N3" s="6"/>
      <c r="O3" s="6"/>
      <c r="P3" s="166"/>
      <c r="Q3" s="14"/>
    </row>
    <row r="4" spans="1:17" x14ac:dyDescent="0.2">
      <c r="A4" s="5"/>
      <c r="B4" s="6"/>
      <c r="C4" s="6"/>
      <c r="D4" s="29"/>
      <c r="E4" s="6"/>
      <c r="F4" s="6"/>
      <c r="G4" s="33"/>
      <c r="H4" s="36"/>
      <c r="I4" s="33"/>
      <c r="J4" s="6"/>
      <c r="K4" s="6"/>
      <c r="L4" s="26"/>
      <c r="M4" s="26"/>
      <c r="N4" s="6"/>
      <c r="O4" s="6"/>
      <c r="P4" s="166"/>
      <c r="Q4" s="14"/>
    </row>
    <row r="5" spans="1:17" x14ac:dyDescent="0.2">
      <c r="A5" s="5"/>
      <c r="B5" s="6"/>
      <c r="C5" s="6"/>
      <c r="D5" s="29"/>
      <c r="E5" s="6"/>
      <c r="F5" s="6"/>
      <c r="G5" s="33"/>
      <c r="H5" s="36"/>
      <c r="I5" s="33"/>
      <c r="J5" s="6"/>
      <c r="K5" s="6"/>
      <c r="L5" s="26"/>
      <c r="M5" s="26"/>
      <c r="N5" s="6"/>
      <c r="O5" s="6"/>
      <c r="P5" s="166"/>
      <c r="Q5" s="14"/>
    </row>
    <row r="6" spans="1:17" x14ac:dyDescent="0.2">
      <c r="A6" s="5"/>
      <c r="B6" s="6"/>
      <c r="C6" s="6"/>
      <c r="D6" s="29"/>
      <c r="E6" s="6"/>
      <c r="F6" s="6"/>
      <c r="G6" s="33"/>
      <c r="H6" s="36"/>
      <c r="I6" s="33"/>
      <c r="J6" s="6"/>
      <c r="K6" s="6"/>
      <c r="L6" s="26"/>
      <c r="M6" s="26"/>
      <c r="N6" s="6"/>
      <c r="O6" s="6"/>
      <c r="P6" s="166"/>
      <c r="Q6" s="14"/>
    </row>
    <row r="7" spans="1:17" x14ac:dyDescent="0.2">
      <c r="A7" s="5"/>
      <c r="B7" s="6"/>
      <c r="C7" s="6"/>
      <c r="D7" s="29"/>
      <c r="E7" s="6"/>
      <c r="F7" s="6"/>
      <c r="G7" s="33"/>
      <c r="H7" s="36"/>
      <c r="I7" s="33"/>
      <c r="J7" s="6"/>
      <c r="K7" s="6"/>
      <c r="L7" s="26"/>
      <c r="M7" s="26"/>
      <c r="N7" s="6"/>
      <c r="O7" s="6"/>
      <c r="P7" s="166"/>
      <c r="Q7" s="14"/>
    </row>
    <row r="8" spans="1:17" x14ac:dyDescent="0.2">
      <c r="A8" s="5"/>
      <c r="B8" s="6"/>
      <c r="C8" s="6"/>
      <c r="D8" s="29"/>
      <c r="E8" s="6"/>
      <c r="F8" s="6"/>
      <c r="G8" s="33"/>
      <c r="H8" s="36"/>
      <c r="I8" s="33"/>
      <c r="J8" s="6"/>
      <c r="K8" s="6"/>
      <c r="L8" s="26"/>
      <c r="M8" s="26"/>
      <c r="N8" s="6"/>
      <c r="O8" s="6"/>
      <c r="P8" s="166"/>
      <c r="Q8" s="14"/>
    </row>
    <row r="9" spans="1:17" x14ac:dyDescent="0.2">
      <c r="A9" s="5"/>
      <c r="B9" s="6"/>
      <c r="C9" s="6"/>
      <c r="D9" s="29"/>
      <c r="E9" s="6"/>
      <c r="F9" s="6"/>
      <c r="G9" s="33"/>
      <c r="H9" s="36"/>
      <c r="I9" s="33"/>
      <c r="J9" s="6"/>
      <c r="K9" s="6"/>
      <c r="L9" s="26"/>
      <c r="M9" s="26"/>
      <c r="N9" s="6"/>
      <c r="O9" s="6"/>
      <c r="P9" s="166"/>
      <c r="Q9" s="14"/>
    </row>
    <row r="10" spans="1:17" x14ac:dyDescent="0.2">
      <c r="A10" s="5"/>
      <c r="B10" s="6"/>
      <c r="C10" s="6"/>
      <c r="D10" s="29"/>
      <c r="E10" s="6"/>
      <c r="F10" s="6"/>
      <c r="G10" s="33"/>
      <c r="H10" s="36"/>
      <c r="I10" s="33"/>
      <c r="J10" s="6"/>
      <c r="K10" s="6"/>
      <c r="L10" s="26"/>
      <c r="M10" s="26"/>
      <c r="N10" s="6"/>
      <c r="O10" s="6"/>
      <c r="P10" s="166"/>
      <c r="Q10" s="14"/>
    </row>
    <row r="11" spans="1:17" x14ac:dyDescent="0.2">
      <c r="A11" s="5"/>
      <c r="B11" s="6"/>
      <c r="C11" s="6"/>
      <c r="D11" s="29"/>
      <c r="E11" s="6"/>
      <c r="F11" s="6"/>
      <c r="G11" s="33"/>
      <c r="H11" s="37"/>
      <c r="I11" s="34"/>
      <c r="J11" s="6"/>
      <c r="K11" s="6"/>
      <c r="L11" s="26"/>
      <c r="M11" s="26"/>
      <c r="N11" s="6"/>
      <c r="O11" s="6"/>
      <c r="P11" s="166"/>
      <c r="Q11" s="14"/>
    </row>
    <row r="12" spans="1:17" x14ac:dyDescent="0.2">
      <c r="A12" s="5"/>
      <c r="B12" s="6"/>
      <c r="C12" s="6"/>
      <c r="D12" s="29"/>
      <c r="E12" s="6"/>
      <c r="F12" s="6"/>
      <c r="G12" s="33"/>
      <c r="H12" s="37"/>
      <c r="I12" s="33"/>
      <c r="J12" s="6"/>
      <c r="K12" s="6"/>
      <c r="L12" s="26"/>
      <c r="M12" s="26"/>
      <c r="N12" s="6"/>
      <c r="O12" s="6"/>
      <c r="P12" s="166"/>
      <c r="Q12" s="14"/>
    </row>
    <row r="13" spans="1:17" x14ac:dyDescent="0.2">
      <c r="A13" s="5"/>
      <c r="B13" s="6"/>
      <c r="C13" s="6"/>
      <c r="D13" s="29"/>
      <c r="E13" s="6"/>
      <c r="F13" s="6"/>
      <c r="G13" s="33"/>
      <c r="H13" s="37"/>
      <c r="I13" s="33"/>
      <c r="J13" s="6"/>
      <c r="K13" s="6"/>
      <c r="L13" s="26"/>
      <c r="M13" s="26"/>
      <c r="N13" s="6"/>
      <c r="O13" s="6"/>
      <c r="P13" s="166"/>
      <c r="Q13" s="14"/>
    </row>
    <row r="14" spans="1:17" x14ac:dyDescent="0.2">
      <c r="A14" s="5"/>
      <c r="B14" s="6"/>
      <c r="C14" s="6"/>
      <c r="D14" s="29"/>
      <c r="E14" s="6"/>
      <c r="F14" s="6"/>
      <c r="G14" s="33"/>
      <c r="H14" s="37"/>
      <c r="I14" s="33"/>
      <c r="J14" s="6"/>
      <c r="K14" s="6"/>
      <c r="L14" s="26"/>
      <c r="M14" s="26"/>
      <c r="N14" s="6"/>
      <c r="O14" s="6"/>
      <c r="P14" s="166"/>
      <c r="Q14" s="14"/>
    </row>
    <row r="15" spans="1:17" x14ac:dyDescent="0.2">
      <c r="A15" s="5"/>
      <c r="B15" s="6"/>
      <c r="C15" s="6"/>
      <c r="D15" s="29"/>
      <c r="E15" s="6"/>
      <c r="F15" s="6"/>
      <c r="G15" s="33"/>
      <c r="H15" s="37"/>
      <c r="I15" s="33"/>
      <c r="J15" s="6"/>
      <c r="K15" s="6"/>
      <c r="L15" s="26"/>
      <c r="M15" s="26"/>
      <c r="N15" s="6"/>
      <c r="O15" s="6"/>
      <c r="P15" s="166"/>
      <c r="Q15" s="14"/>
    </row>
    <row r="16" spans="1:17" x14ac:dyDescent="0.2">
      <c r="A16" s="5"/>
      <c r="B16" s="6"/>
      <c r="C16" s="6"/>
      <c r="D16" s="29"/>
      <c r="E16" s="6"/>
      <c r="F16" s="6"/>
      <c r="G16" s="33"/>
      <c r="H16" s="37"/>
      <c r="I16" s="33"/>
      <c r="J16" s="6"/>
      <c r="K16" s="6"/>
      <c r="L16" s="26"/>
      <c r="M16" s="26"/>
      <c r="N16" s="6"/>
      <c r="O16" s="6"/>
      <c r="P16" s="166"/>
      <c r="Q16" s="14"/>
    </row>
    <row r="17" spans="1:17" x14ac:dyDescent="0.2">
      <c r="A17" s="5"/>
      <c r="B17" s="6"/>
      <c r="C17" s="6"/>
      <c r="D17" s="29"/>
      <c r="E17" s="6"/>
      <c r="F17" s="6"/>
      <c r="G17" s="33"/>
      <c r="H17" s="37"/>
      <c r="I17" s="33"/>
      <c r="J17" s="6"/>
      <c r="K17" s="6"/>
      <c r="L17" s="26"/>
      <c r="M17" s="26"/>
      <c r="N17" s="6"/>
      <c r="O17" s="6"/>
      <c r="P17" s="166"/>
      <c r="Q17" s="14"/>
    </row>
    <row r="18" spans="1:17" x14ac:dyDescent="0.2">
      <c r="A18" s="5"/>
      <c r="B18" s="6"/>
      <c r="C18" s="6"/>
      <c r="D18" s="29"/>
      <c r="E18" s="6"/>
      <c r="F18" s="6"/>
      <c r="G18" s="33"/>
      <c r="H18" s="37"/>
      <c r="I18" s="33"/>
      <c r="J18" s="6"/>
      <c r="K18" s="6"/>
      <c r="L18" s="26"/>
      <c r="M18" s="26"/>
      <c r="N18" s="6"/>
      <c r="O18" s="6"/>
      <c r="P18" s="166"/>
      <c r="Q18" s="14"/>
    </row>
    <row r="19" spans="1:17" x14ac:dyDescent="0.2">
      <c r="A19" s="5"/>
      <c r="B19" s="6"/>
      <c r="C19" s="6"/>
      <c r="D19" s="29"/>
      <c r="E19" s="6"/>
      <c r="F19" s="6"/>
      <c r="G19" s="33"/>
      <c r="H19" s="37"/>
      <c r="I19" s="33"/>
      <c r="J19" s="6"/>
      <c r="K19" s="6"/>
      <c r="L19" s="26"/>
      <c r="M19" s="26"/>
      <c r="N19" s="6"/>
      <c r="O19" s="6"/>
      <c r="P19" s="166"/>
      <c r="Q19" s="14"/>
    </row>
    <row r="20" spans="1:17" x14ac:dyDescent="0.2">
      <c r="A20" s="5"/>
      <c r="B20" s="6"/>
      <c r="C20" s="6"/>
      <c r="D20" s="29"/>
      <c r="E20" s="6"/>
      <c r="F20" s="6"/>
      <c r="G20" s="33"/>
      <c r="H20" s="37"/>
      <c r="I20" s="33"/>
      <c r="J20" s="6"/>
      <c r="K20" s="6"/>
      <c r="L20" s="26"/>
      <c r="M20" s="26"/>
      <c r="N20" s="6"/>
      <c r="O20" s="6"/>
      <c r="P20" s="166"/>
      <c r="Q20" s="14"/>
    </row>
    <row r="21" spans="1:17" x14ac:dyDescent="0.2">
      <c r="A21" s="5"/>
      <c r="B21" s="6"/>
      <c r="C21" s="6"/>
      <c r="D21" s="29"/>
      <c r="E21" s="6"/>
      <c r="F21" s="6"/>
      <c r="G21" s="33"/>
      <c r="H21" s="37"/>
      <c r="I21" s="33"/>
      <c r="J21" s="6"/>
      <c r="K21" s="6"/>
      <c r="L21" s="26"/>
      <c r="M21" s="26"/>
      <c r="N21" s="6"/>
      <c r="O21" s="6"/>
      <c r="P21" s="166"/>
      <c r="Q21" s="14"/>
    </row>
    <row r="22" spans="1:17" x14ac:dyDescent="0.2">
      <c r="A22" s="5"/>
      <c r="B22" s="6"/>
      <c r="C22" s="6"/>
      <c r="D22" s="29"/>
      <c r="E22" s="6"/>
      <c r="F22" s="6"/>
      <c r="G22" s="33"/>
      <c r="H22" s="37"/>
      <c r="I22" s="33"/>
      <c r="J22" s="6"/>
      <c r="K22" s="6"/>
      <c r="L22" s="26"/>
      <c r="M22" s="26"/>
      <c r="N22" s="6"/>
      <c r="O22" s="6"/>
      <c r="P22" s="166"/>
      <c r="Q22" s="14"/>
    </row>
    <row r="23" spans="1:17" x14ac:dyDescent="0.2">
      <c r="A23" s="5"/>
      <c r="B23" s="6"/>
      <c r="C23" s="6"/>
      <c r="D23" s="29"/>
      <c r="E23" s="6"/>
      <c r="F23" s="6"/>
      <c r="G23" s="33"/>
      <c r="H23" s="37"/>
      <c r="I23" s="33"/>
      <c r="J23" s="6"/>
      <c r="K23" s="6"/>
      <c r="L23" s="26"/>
      <c r="M23" s="26"/>
      <c r="N23" s="6"/>
      <c r="O23" s="6"/>
      <c r="P23" s="166"/>
      <c r="Q23" s="14"/>
    </row>
    <row r="24" spans="1:17" x14ac:dyDescent="0.2">
      <c r="A24" s="5"/>
      <c r="B24" s="6"/>
      <c r="C24" s="6"/>
      <c r="D24" s="29"/>
      <c r="E24" s="6"/>
      <c r="F24" s="6"/>
      <c r="G24" s="33"/>
      <c r="H24" s="36"/>
      <c r="I24" s="33"/>
      <c r="J24" s="6"/>
      <c r="K24" s="6"/>
      <c r="L24" s="26"/>
      <c r="M24" s="26"/>
      <c r="N24" s="6"/>
      <c r="O24" s="6"/>
      <c r="P24" s="166"/>
      <c r="Q24" s="14"/>
    </row>
    <row r="25" spans="1:17" x14ac:dyDescent="0.2">
      <c r="A25" s="5"/>
      <c r="B25" s="6"/>
      <c r="C25" s="6"/>
      <c r="D25" s="29"/>
      <c r="E25" s="6"/>
      <c r="F25" s="6"/>
      <c r="G25" s="33"/>
      <c r="H25" s="37"/>
      <c r="I25" s="33"/>
      <c r="J25" s="6"/>
      <c r="K25" s="6"/>
      <c r="L25" s="26"/>
      <c r="M25" s="26"/>
      <c r="N25" s="6"/>
      <c r="O25" s="6"/>
      <c r="P25" s="166"/>
      <c r="Q25" s="14"/>
    </row>
    <row r="26" spans="1:17" x14ac:dyDescent="0.2">
      <c r="A26" s="5"/>
      <c r="B26" s="6"/>
      <c r="C26" s="6"/>
      <c r="D26" s="29"/>
      <c r="E26" s="6"/>
      <c r="F26" s="6"/>
      <c r="G26" s="33"/>
      <c r="H26" s="37"/>
      <c r="I26" s="33"/>
      <c r="J26" s="6"/>
      <c r="K26" s="6"/>
      <c r="L26" s="26"/>
      <c r="M26" s="26"/>
      <c r="N26" s="6"/>
      <c r="O26" s="6"/>
      <c r="P26" s="166"/>
      <c r="Q26" s="14"/>
    </row>
    <row r="27" spans="1:17" x14ac:dyDescent="0.2">
      <c r="A27" s="5"/>
      <c r="B27" s="6"/>
      <c r="C27" s="6"/>
      <c r="D27" s="29"/>
      <c r="E27" s="6"/>
      <c r="F27" s="6"/>
      <c r="G27" s="33"/>
      <c r="H27" s="37"/>
      <c r="I27" s="33"/>
      <c r="J27" s="6"/>
      <c r="K27" s="6"/>
      <c r="L27" s="26"/>
      <c r="M27" s="6"/>
      <c r="N27" s="6"/>
      <c r="O27" s="6"/>
      <c r="P27" s="166"/>
      <c r="Q27" s="14"/>
    </row>
    <row r="28" spans="1:17" x14ac:dyDescent="0.2">
      <c r="A28" s="5"/>
      <c r="B28" s="6"/>
      <c r="C28" s="6"/>
      <c r="D28" s="29"/>
      <c r="E28" s="6"/>
      <c r="F28" s="6"/>
      <c r="G28" s="33"/>
      <c r="H28" s="36"/>
      <c r="I28" s="33"/>
      <c r="J28" s="6"/>
      <c r="K28" s="6"/>
      <c r="L28" s="26"/>
      <c r="M28" s="26"/>
      <c r="N28" s="6"/>
      <c r="O28" s="6"/>
      <c r="P28" s="166"/>
      <c r="Q28" s="14"/>
    </row>
    <row r="29" spans="1:17" x14ac:dyDescent="0.2">
      <c r="A29" s="5"/>
      <c r="B29" s="6"/>
      <c r="C29" s="6"/>
      <c r="D29" s="29"/>
      <c r="E29" s="6"/>
      <c r="F29" s="6"/>
      <c r="G29" s="33"/>
      <c r="H29" s="36"/>
      <c r="I29" s="33"/>
      <c r="J29" s="6"/>
      <c r="K29" s="6"/>
      <c r="L29" s="26"/>
      <c r="M29" s="26"/>
      <c r="N29" s="6"/>
      <c r="O29" s="6"/>
      <c r="P29" s="166"/>
      <c r="Q29" s="14"/>
    </row>
    <row r="30" spans="1:17" x14ac:dyDescent="0.2">
      <c r="A30" s="5"/>
      <c r="B30" s="6"/>
      <c r="C30" s="6"/>
      <c r="D30" s="29"/>
      <c r="E30" s="6"/>
      <c r="F30" s="6"/>
      <c r="G30" s="33"/>
      <c r="H30" s="36"/>
      <c r="I30" s="33"/>
      <c r="J30" s="6"/>
      <c r="K30" s="6"/>
      <c r="L30" s="26"/>
      <c r="M30" s="26"/>
      <c r="N30" s="6"/>
      <c r="O30" s="6"/>
      <c r="P30" s="166"/>
      <c r="Q30" s="14"/>
    </row>
    <row r="31" spans="1:17" x14ac:dyDescent="0.2">
      <c r="A31" s="5"/>
      <c r="B31" s="6"/>
      <c r="C31" s="6"/>
      <c r="D31" s="29"/>
      <c r="E31" s="6"/>
      <c r="F31" s="6"/>
      <c r="G31" s="33"/>
      <c r="H31" s="36"/>
      <c r="I31" s="33"/>
      <c r="J31" s="6"/>
      <c r="K31" s="6"/>
      <c r="L31" s="26"/>
      <c r="M31" s="26"/>
      <c r="N31" s="6"/>
      <c r="O31" s="6"/>
      <c r="P31" s="166"/>
      <c r="Q31" s="14"/>
    </row>
    <row r="32" spans="1:17" x14ac:dyDescent="0.2">
      <c r="A32" s="5"/>
      <c r="B32" s="6"/>
      <c r="C32" s="6"/>
      <c r="D32" s="29"/>
      <c r="E32" s="6"/>
      <c r="F32" s="6"/>
      <c r="G32" s="33"/>
      <c r="H32" s="36"/>
      <c r="I32" s="33"/>
      <c r="J32" s="6"/>
      <c r="K32" s="6"/>
      <c r="L32" s="26"/>
      <c r="M32" s="26"/>
      <c r="N32" s="6"/>
      <c r="O32" s="6"/>
      <c r="P32" s="166"/>
      <c r="Q32" s="14"/>
    </row>
    <row r="33" spans="1:17" x14ac:dyDescent="0.2">
      <c r="A33" s="5"/>
      <c r="B33" s="6"/>
      <c r="C33" s="6"/>
      <c r="D33" s="29"/>
      <c r="E33" s="6"/>
      <c r="F33" s="6"/>
      <c r="G33" s="33"/>
      <c r="H33" s="36"/>
      <c r="I33" s="33"/>
      <c r="J33" s="6"/>
      <c r="K33" s="6"/>
      <c r="L33" s="26"/>
      <c r="M33" s="26"/>
      <c r="N33" s="6"/>
      <c r="O33" s="6"/>
      <c r="P33" s="166"/>
      <c r="Q33" s="14"/>
    </row>
    <row r="34" spans="1:17" x14ac:dyDescent="0.2">
      <c r="A34" s="5"/>
      <c r="B34" s="6"/>
      <c r="C34" s="6"/>
      <c r="D34" s="29"/>
      <c r="E34" s="6"/>
      <c r="F34" s="6"/>
      <c r="G34" s="33"/>
      <c r="H34" s="36"/>
      <c r="I34" s="33"/>
      <c r="J34" s="6"/>
      <c r="K34" s="6"/>
      <c r="L34" s="26"/>
      <c r="M34" s="26"/>
      <c r="N34" s="6"/>
      <c r="O34" s="6"/>
      <c r="P34" s="166"/>
      <c r="Q34" s="14"/>
    </row>
    <row r="35" spans="1:17" x14ac:dyDescent="0.2">
      <c r="A35" s="5"/>
      <c r="B35" s="6"/>
      <c r="C35" s="6"/>
      <c r="D35" s="29"/>
      <c r="E35" s="6"/>
      <c r="F35" s="6"/>
      <c r="G35" s="33"/>
      <c r="H35" s="37"/>
      <c r="I35" s="33"/>
      <c r="J35" s="6"/>
      <c r="K35" s="6"/>
      <c r="L35" s="26"/>
      <c r="M35" s="26"/>
      <c r="N35" s="6"/>
      <c r="O35" s="6"/>
      <c r="P35" s="166"/>
      <c r="Q35" s="14"/>
    </row>
    <row r="36" spans="1:17" x14ac:dyDescent="0.2">
      <c r="A36" s="5"/>
      <c r="B36" s="6"/>
      <c r="C36" s="6"/>
      <c r="D36" s="29"/>
      <c r="E36" s="6"/>
      <c r="F36" s="6"/>
      <c r="G36" s="33"/>
      <c r="H36" s="37"/>
      <c r="I36" s="33"/>
      <c r="J36" s="6"/>
      <c r="K36" s="6"/>
      <c r="L36" s="26"/>
      <c r="M36" s="26"/>
      <c r="N36" s="6"/>
      <c r="O36" s="6"/>
      <c r="P36" s="166"/>
      <c r="Q36" s="14"/>
    </row>
    <row r="37" spans="1:17" x14ac:dyDescent="0.2">
      <c r="A37" s="5"/>
      <c r="B37" s="6"/>
      <c r="C37" s="6"/>
      <c r="D37" s="29"/>
      <c r="E37" s="6"/>
      <c r="F37" s="6"/>
      <c r="G37" s="33"/>
      <c r="H37" s="37"/>
      <c r="I37" s="33"/>
      <c r="J37" s="6"/>
      <c r="K37" s="6"/>
      <c r="L37" s="26"/>
      <c r="M37" s="26"/>
      <c r="N37" s="6"/>
      <c r="O37" s="6"/>
      <c r="P37" s="166"/>
      <c r="Q37" s="14"/>
    </row>
    <row r="38" spans="1:17" x14ac:dyDescent="0.2">
      <c r="A38" s="5"/>
      <c r="B38" s="6"/>
      <c r="C38" s="6"/>
      <c r="D38" s="29"/>
      <c r="E38" s="6"/>
      <c r="F38" s="6"/>
      <c r="G38" s="33"/>
      <c r="H38" s="36"/>
      <c r="I38" s="33"/>
      <c r="J38" s="6"/>
      <c r="K38" s="6"/>
      <c r="L38" s="26"/>
      <c r="M38" s="26"/>
      <c r="N38" s="6"/>
      <c r="O38" s="6"/>
      <c r="P38" s="166"/>
      <c r="Q38" s="14"/>
    </row>
    <row r="39" spans="1:17" x14ac:dyDescent="0.2">
      <c r="A39" s="5"/>
      <c r="B39" s="6"/>
      <c r="C39" s="6"/>
      <c r="D39" s="29"/>
      <c r="E39" s="6"/>
      <c r="F39" s="6"/>
      <c r="G39" s="33"/>
      <c r="H39" s="36"/>
      <c r="I39" s="33"/>
      <c r="J39" s="6"/>
      <c r="K39" s="6"/>
      <c r="L39" s="26"/>
      <c r="M39" s="26"/>
      <c r="N39" s="6"/>
      <c r="O39" s="6"/>
      <c r="P39" s="166"/>
      <c r="Q39" s="14"/>
    </row>
    <row r="40" spans="1:17" x14ac:dyDescent="0.2">
      <c r="A40" s="5"/>
      <c r="B40" s="6"/>
      <c r="C40" s="6"/>
      <c r="D40" s="29"/>
      <c r="E40" s="6"/>
      <c r="F40" s="6"/>
      <c r="G40" s="33"/>
      <c r="H40" s="37"/>
      <c r="I40" s="33"/>
      <c r="J40" s="6"/>
      <c r="K40" s="6"/>
      <c r="L40" s="26"/>
      <c r="M40" s="26"/>
      <c r="N40" s="6"/>
      <c r="O40" s="6"/>
      <c r="P40" s="166"/>
      <c r="Q40" s="14"/>
    </row>
    <row r="41" spans="1:17" x14ac:dyDescent="0.2">
      <c r="A41" s="5"/>
      <c r="B41" s="6"/>
      <c r="C41" s="6"/>
      <c r="D41" s="29"/>
      <c r="E41" s="6"/>
      <c r="F41" s="6"/>
      <c r="G41" s="33"/>
      <c r="H41" s="37"/>
      <c r="I41" s="33"/>
      <c r="J41" s="6"/>
      <c r="K41" s="6"/>
      <c r="L41" s="26"/>
      <c r="M41" s="26"/>
      <c r="N41" s="6"/>
      <c r="O41" s="6"/>
      <c r="P41" s="166"/>
      <c r="Q41" s="14"/>
    </row>
    <row r="42" spans="1:17" x14ac:dyDescent="0.2">
      <c r="A42" s="5"/>
      <c r="B42" s="6"/>
      <c r="C42" s="6"/>
      <c r="D42" s="29"/>
      <c r="E42" s="6"/>
      <c r="F42" s="6"/>
      <c r="G42" s="33"/>
      <c r="H42" s="37"/>
      <c r="I42" s="33"/>
      <c r="J42" s="6"/>
      <c r="K42" s="6"/>
      <c r="L42" s="26"/>
      <c r="M42" s="26"/>
      <c r="N42" s="6"/>
      <c r="O42" s="6"/>
      <c r="P42" s="166"/>
      <c r="Q42" s="14"/>
    </row>
    <row r="43" spans="1:17" x14ac:dyDescent="0.2">
      <c r="A43" s="5"/>
      <c r="B43" s="6"/>
      <c r="C43" s="6"/>
      <c r="D43" s="29"/>
      <c r="E43" s="6"/>
      <c r="F43" s="6"/>
      <c r="G43" s="33"/>
      <c r="H43" s="37"/>
      <c r="I43" s="33"/>
      <c r="J43" s="6"/>
      <c r="K43" s="6"/>
      <c r="L43" s="26"/>
      <c r="M43" s="26"/>
      <c r="N43" s="6"/>
      <c r="O43" s="6"/>
      <c r="P43" s="166"/>
      <c r="Q43" s="14"/>
    </row>
    <row r="44" spans="1:17" x14ac:dyDescent="0.2">
      <c r="A44" s="5"/>
      <c r="B44" s="6"/>
      <c r="C44" s="6"/>
      <c r="D44" s="29"/>
      <c r="E44" s="6"/>
      <c r="F44" s="6"/>
      <c r="G44" s="33"/>
      <c r="H44" s="37"/>
      <c r="I44" s="33"/>
      <c r="J44" s="6"/>
      <c r="K44" s="6"/>
      <c r="L44" s="26"/>
      <c r="M44" s="26"/>
      <c r="N44" s="6"/>
      <c r="O44" s="6"/>
      <c r="P44" s="166"/>
      <c r="Q44" s="14"/>
    </row>
    <row r="45" spans="1:17" x14ac:dyDescent="0.2">
      <c r="A45" s="5"/>
      <c r="B45" s="6"/>
      <c r="C45" s="6"/>
      <c r="D45" s="29"/>
      <c r="E45" s="6"/>
      <c r="F45" s="6"/>
      <c r="G45" s="33"/>
      <c r="H45" s="37"/>
      <c r="I45" s="33"/>
      <c r="J45" s="6"/>
      <c r="K45" s="6"/>
      <c r="L45" s="26"/>
      <c r="M45" s="26"/>
      <c r="N45" s="6"/>
      <c r="O45" s="6"/>
      <c r="P45" s="166"/>
      <c r="Q45" s="14"/>
    </row>
    <row r="46" spans="1:17" x14ac:dyDescent="0.2">
      <c r="A46" s="5"/>
      <c r="B46" s="6"/>
      <c r="C46" s="6"/>
      <c r="D46" s="29"/>
      <c r="E46" s="6"/>
      <c r="F46" s="6"/>
      <c r="G46" s="33"/>
      <c r="H46" s="37"/>
      <c r="I46" s="33"/>
      <c r="J46" s="6"/>
      <c r="K46" s="6"/>
      <c r="L46" s="26"/>
      <c r="M46" s="26"/>
      <c r="N46" s="6"/>
      <c r="O46" s="6"/>
      <c r="P46" s="166"/>
      <c r="Q46" s="14"/>
    </row>
    <row r="47" spans="1:17" x14ac:dyDescent="0.2">
      <c r="A47" s="5"/>
      <c r="B47" s="6"/>
      <c r="C47" s="6"/>
      <c r="D47" s="29"/>
      <c r="E47" s="6"/>
      <c r="F47" s="6"/>
      <c r="G47" s="33"/>
      <c r="H47" s="37"/>
      <c r="I47" s="33"/>
      <c r="J47" s="6"/>
      <c r="K47" s="6"/>
      <c r="L47" s="26"/>
      <c r="M47" s="6"/>
      <c r="N47" s="6"/>
      <c r="O47" s="6"/>
      <c r="P47" s="166"/>
      <c r="Q47" s="14"/>
    </row>
    <row r="48" spans="1:17" x14ac:dyDescent="0.2">
      <c r="A48" s="5"/>
      <c r="B48" s="6"/>
      <c r="C48" s="6"/>
      <c r="D48" s="29"/>
      <c r="E48" s="6"/>
      <c r="F48" s="6"/>
      <c r="G48" s="33"/>
      <c r="H48" s="37"/>
      <c r="I48" s="33"/>
      <c r="J48" s="6"/>
      <c r="K48" s="6"/>
      <c r="L48" s="26"/>
      <c r="M48" s="26"/>
      <c r="N48" s="6"/>
      <c r="O48" s="6"/>
      <c r="P48" s="166"/>
      <c r="Q48" s="14"/>
    </row>
    <row r="49" spans="1:17" x14ac:dyDescent="0.2">
      <c r="A49" s="5"/>
      <c r="B49" s="6"/>
      <c r="C49" s="6"/>
      <c r="D49" s="29"/>
      <c r="E49" s="6"/>
      <c r="F49" s="6"/>
      <c r="G49" s="33"/>
      <c r="H49" s="36"/>
      <c r="I49" s="33"/>
      <c r="J49" s="6"/>
      <c r="K49" s="6"/>
      <c r="L49" s="26"/>
      <c r="M49" s="26"/>
      <c r="N49" s="6"/>
      <c r="O49" s="6"/>
      <c r="P49" s="166"/>
      <c r="Q49" s="14"/>
    </row>
    <row r="50" spans="1:17" x14ac:dyDescent="0.2">
      <c r="A50" s="5"/>
      <c r="B50" s="6"/>
      <c r="C50" s="6"/>
      <c r="D50" s="29"/>
      <c r="E50" s="6"/>
      <c r="F50" s="6"/>
      <c r="G50" s="33"/>
      <c r="H50" s="36"/>
      <c r="I50" s="33"/>
      <c r="J50" s="6"/>
      <c r="K50" s="6"/>
      <c r="L50" s="26"/>
      <c r="M50" s="26"/>
      <c r="N50" s="6"/>
      <c r="O50" s="6"/>
      <c r="P50" s="166"/>
      <c r="Q50" s="14"/>
    </row>
    <row r="51" spans="1:17" x14ac:dyDescent="0.2">
      <c r="A51" s="5"/>
      <c r="B51" s="6"/>
      <c r="C51" s="6"/>
      <c r="D51" s="29"/>
      <c r="E51" s="6"/>
      <c r="F51" s="6"/>
      <c r="G51" s="33"/>
      <c r="H51" s="36"/>
      <c r="I51" s="33"/>
      <c r="J51" s="6"/>
      <c r="K51" s="6"/>
      <c r="L51" s="26"/>
      <c r="M51" s="26"/>
      <c r="N51" s="6"/>
      <c r="O51" s="6"/>
      <c r="P51" s="166"/>
      <c r="Q51" s="14"/>
    </row>
    <row r="52" spans="1:17" x14ac:dyDescent="0.2">
      <c r="A52" s="5"/>
      <c r="B52" s="6"/>
      <c r="C52" s="6"/>
      <c r="D52" s="29"/>
      <c r="E52" s="6"/>
      <c r="F52" s="6"/>
      <c r="G52" s="33"/>
      <c r="H52" s="36"/>
      <c r="I52" s="33"/>
      <c r="J52" s="6"/>
      <c r="K52" s="6"/>
      <c r="L52" s="26"/>
      <c r="M52" s="26"/>
      <c r="N52" s="6"/>
      <c r="O52" s="6"/>
      <c r="P52" s="166"/>
      <c r="Q52" s="14"/>
    </row>
    <row r="53" spans="1:17" x14ac:dyDescent="0.2">
      <c r="A53" s="5"/>
      <c r="B53" s="6"/>
      <c r="C53" s="6"/>
      <c r="D53" s="29"/>
      <c r="E53" s="6"/>
      <c r="F53" s="6"/>
      <c r="G53" s="33"/>
      <c r="H53" s="36"/>
      <c r="I53" s="33"/>
      <c r="J53" s="6"/>
      <c r="K53" s="6"/>
      <c r="L53" s="26"/>
      <c r="M53" s="26"/>
      <c r="N53" s="6"/>
      <c r="O53" s="6"/>
      <c r="P53" s="166"/>
      <c r="Q53" s="14"/>
    </row>
    <row r="54" spans="1:17" x14ac:dyDescent="0.2">
      <c r="A54" s="5"/>
      <c r="B54" s="6"/>
      <c r="C54" s="6"/>
      <c r="D54" s="29"/>
      <c r="E54" s="6"/>
      <c r="F54" s="6"/>
      <c r="G54" s="33"/>
      <c r="H54" s="36"/>
      <c r="I54" s="33"/>
      <c r="J54" s="6"/>
      <c r="K54" s="6"/>
      <c r="L54" s="26"/>
      <c r="M54" s="26"/>
      <c r="N54" s="6"/>
      <c r="O54" s="6"/>
      <c r="P54" s="166"/>
      <c r="Q54" s="14"/>
    </row>
    <row r="55" spans="1:17" x14ac:dyDescent="0.2">
      <c r="A55" s="5"/>
      <c r="B55" s="6"/>
      <c r="C55" s="6"/>
      <c r="D55" s="29"/>
      <c r="E55" s="6"/>
      <c r="F55" s="6"/>
      <c r="G55" s="33"/>
      <c r="H55" s="36"/>
      <c r="I55" s="33"/>
      <c r="J55" s="6"/>
      <c r="K55" s="6"/>
      <c r="L55" s="26"/>
      <c r="M55" s="26"/>
      <c r="N55" s="6"/>
      <c r="O55" s="6"/>
      <c r="P55" s="166"/>
      <c r="Q55" s="14"/>
    </row>
    <row r="56" spans="1:17" x14ac:dyDescent="0.2">
      <c r="A56" s="5"/>
      <c r="B56" s="6"/>
      <c r="C56" s="6"/>
      <c r="D56" s="29"/>
      <c r="E56" s="6"/>
      <c r="F56" s="6"/>
      <c r="G56" s="33"/>
      <c r="H56" s="36"/>
      <c r="I56" s="33"/>
      <c r="J56" s="6"/>
      <c r="K56" s="6"/>
      <c r="L56" s="26"/>
      <c r="M56" s="26"/>
      <c r="N56" s="6"/>
      <c r="O56" s="6"/>
      <c r="P56" s="166"/>
      <c r="Q56" s="14"/>
    </row>
    <row r="57" spans="1:17" x14ac:dyDescent="0.2">
      <c r="A57" s="5"/>
      <c r="B57" s="6"/>
      <c r="C57" s="6"/>
      <c r="D57" s="29"/>
      <c r="E57" s="6"/>
      <c r="F57" s="6"/>
      <c r="G57" s="33"/>
      <c r="H57" s="36"/>
      <c r="I57" s="33"/>
      <c r="J57" s="6"/>
      <c r="K57" s="6"/>
      <c r="L57" s="26"/>
      <c r="M57" s="26"/>
      <c r="N57" s="6"/>
      <c r="O57" s="6"/>
      <c r="P57" s="166"/>
      <c r="Q57" s="14"/>
    </row>
    <row r="58" spans="1:17" x14ac:dyDescent="0.2">
      <c r="A58" s="5"/>
      <c r="B58" s="6"/>
      <c r="C58" s="6"/>
      <c r="D58" s="29"/>
      <c r="E58" s="6"/>
      <c r="F58" s="6"/>
      <c r="G58" s="33"/>
      <c r="H58" s="36"/>
      <c r="I58" s="33"/>
      <c r="J58" s="6"/>
      <c r="K58" s="6"/>
      <c r="L58" s="26"/>
      <c r="M58" s="26"/>
      <c r="N58" s="6"/>
      <c r="O58" s="6"/>
      <c r="P58" s="166"/>
      <c r="Q58" s="14"/>
    </row>
    <row r="59" spans="1:17" x14ac:dyDescent="0.2">
      <c r="A59" s="5"/>
      <c r="B59" s="6"/>
      <c r="C59" s="6"/>
      <c r="D59" s="29"/>
      <c r="E59" s="6"/>
      <c r="F59" s="6"/>
      <c r="G59" s="33"/>
      <c r="H59" s="36"/>
      <c r="I59" s="33"/>
      <c r="J59" s="6"/>
      <c r="K59" s="6"/>
      <c r="L59" s="26"/>
      <c r="M59" s="26"/>
      <c r="N59" s="6"/>
      <c r="O59" s="6"/>
      <c r="P59" s="166"/>
      <c r="Q59" s="14"/>
    </row>
    <row r="60" spans="1:17" x14ac:dyDescent="0.2">
      <c r="A60" s="5"/>
      <c r="B60" s="6"/>
      <c r="C60" s="6"/>
      <c r="D60" s="29"/>
      <c r="E60" s="6"/>
      <c r="F60" s="6"/>
      <c r="G60" s="33"/>
      <c r="H60" s="36"/>
      <c r="I60" s="33"/>
      <c r="J60" s="6"/>
      <c r="K60" s="6"/>
      <c r="L60" s="26"/>
      <c r="M60" s="26"/>
      <c r="N60" s="6"/>
      <c r="O60" s="6"/>
      <c r="P60" s="166"/>
      <c r="Q60" s="14"/>
    </row>
    <row r="61" spans="1:17" x14ac:dyDescent="0.2">
      <c r="A61" s="5"/>
      <c r="B61" s="6"/>
      <c r="C61" s="6"/>
      <c r="D61" s="29"/>
      <c r="E61" s="6"/>
      <c r="F61" s="6"/>
      <c r="G61" s="33"/>
      <c r="H61" s="36"/>
      <c r="I61" s="33"/>
      <c r="J61" s="6"/>
      <c r="K61" s="6"/>
      <c r="L61" s="26"/>
      <c r="M61" s="26"/>
      <c r="N61" s="6"/>
      <c r="O61" s="6"/>
      <c r="P61" s="166"/>
      <c r="Q61" s="14"/>
    </row>
    <row r="62" spans="1:17" x14ac:dyDescent="0.2">
      <c r="A62" s="5"/>
      <c r="B62" s="6"/>
      <c r="C62" s="6"/>
      <c r="D62" s="29"/>
      <c r="E62" s="6"/>
      <c r="F62" s="6"/>
      <c r="G62" s="33"/>
      <c r="H62" s="36"/>
      <c r="I62" s="33"/>
      <c r="J62" s="6"/>
      <c r="K62" s="6"/>
      <c r="L62" s="26"/>
      <c r="M62" s="26"/>
      <c r="N62" s="6"/>
      <c r="O62" s="6"/>
      <c r="P62" s="166"/>
      <c r="Q62" s="14"/>
    </row>
    <row r="63" spans="1:17" x14ac:dyDescent="0.2">
      <c r="A63" s="5"/>
      <c r="B63" s="6"/>
      <c r="C63" s="6"/>
      <c r="D63" s="29"/>
      <c r="E63" s="6"/>
      <c r="F63" s="6"/>
      <c r="G63" s="33"/>
      <c r="H63" s="36"/>
      <c r="I63" s="33"/>
      <c r="J63" s="6"/>
      <c r="K63" s="6"/>
      <c r="L63" s="26"/>
      <c r="M63" s="26"/>
      <c r="N63" s="6"/>
      <c r="O63" s="6"/>
      <c r="P63" s="166"/>
      <c r="Q63" s="14"/>
    </row>
    <row r="64" spans="1:17" x14ac:dyDescent="0.2">
      <c r="A64" s="5"/>
      <c r="B64" s="6"/>
      <c r="C64" s="6"/>
      <c r="D64" s="29"/>
      <c r="E64" s="6"/>
      <c r="F64" s="6"/>
      <c r="G64" s="33"/>
      <c r="H64" s="36"/>
      <c r="I64" s="33"/>
      <c r="J64" s="6"/>
      <c r="K64" s="6"/>
      <c r="L64" s="26"/>
      <c r="M64" s="26"/>
      <c r="N64" s="6"/>
      <c r="O64" s="6"/>
      <c r="P64" s="166"/>
      <c r="Q64" s="14"/>
    </row>
    <row r="65" spans="1:17" x14ac:dyDescent="0.2">
      <c r="A65" s="5"/>
      <c r="B65" s="6"/>
      <c r="C65" s="6"/>
      <c r="D65" s="29"/>
      <c r="E65" s="6"/>
      <c r="F65" s="6"/>
      <c r="G65" s="33"/>
      <c r="H65" s="36"/>
      <c r="I65" s="33"/>
      <c r="J65" s="6"/>
      <c r="K65" s="6"/>
      <c r="L65" s="26"/>
      <c r="M65" s="26"/>
      <c r="N65" s="6"/>
      <c r="O65" s="6"/>
      <c r="P65" s="166"/>
      <c r="Q65" s="14"/>
    </row>
    <row r="66" spans="1:17" x14ac:dyDescent="0.2">
      <c r="A66" s="5"/>
      <c r="B66" s="6"/>
      <c r="C66" s="6"/>
      <c r="D66" s="29"/>
      <c r="E66" s="6"/>
      <c r="F66" s="6"/>
      <c r="G66" s="33"/>
      <c r="H66" s="36"/>
      <c r="I66" s="33"/>
      <c r="J66" s="6"/>
      <c r="K66" s="6"/>
      <c r="L66" s="26"/>
      <c r="M66" s="26"/>
      <c r="N66" s="6"/>
      <c r="O66" s="6"/>
      <c r="P66" s="166"/>
      <c r="Q66" s="14"/>
    </row>
    <row r="67" spans="1:17" x14ac:dyDescent="0.2">
      <c r="A67" s="5"/>
      <c r="B67" s="6"/>
      <c r="C67" s="6"/>
      <c r="D67" s="29"/>
      <c r="E67" s="6"/>
      <c r="F67" s="6"/>
      <c r="G67" s="33"/>
      <c r="H67" s="36"/>
      <c r="I67" s="33"/>
      <c r="J67" s="6"/>
      <c r="K67" s="6"/>
      <c r="L67" s="26"/>
      <c r="M67" s="26"/>
      <c r="N67" s="6"/>
      <c r="O67" s="6"/>
      <c r="P67" s="166"/>
      <c r="Q67" s="14"/>
    </row>
    <row r="68" spans="1:17" x14ac:dyDescent="0.2">
      <c r="A68" s="5"/>
      <c r="B68" s="6"/>
      <c r="C68" s="6"/>
      <c r="D68" s="29"/>
      <c r="E68" s="6"/>
      <c r="F68" s="6"/>
      <c r="G68" s="33"/>
      <c r="H68" s="36"/>
      <c r="I68" s="33"/>
      <c r="J68" s="6"/>
      <c r="K68" s="6"/>
      <c r="L68" s="26"/>
      <c r="M68" s="26"/>
      <c r="N68" s="6"/>
      <c r="O68" s="6"/>
      <c r="P68" s="166"/>
      <c r="Q68" s="14"/>
    </row>
    <row r="69" spans="1:17" x14ac:dyDescent="0.2">
      <c r="A69" s="5"/>
      <c r="B69" s="6"/>
      <c r="C69" s="6"/>
      <c r="D69" s="29"/>
      <c r="E69" s="6"/>
      <c r="F69" s="6"/>
      <c r="G69" s="33"/>
      <c r="H69" s="36"/>
      <c r="I69" s="33"/>
      <c r="J69" s="6"/>
      <c r="K69" s="6"/>
      <c r="L69" s="26"/>
      <c r="M69" s="26"/>
      <c r="N69" s="6"/>
      <c r="O69" s="6"/>
      <c r="P69" s="166"/>
      <c r="Q69" s="14"/>
    </row>
    <row r="70" spans="1:17" x14ac:dyDescent="0.2">
      <c r="A70" s="5"/>
      <c r="B70" s="6"/>
      <c r="C70" s="6"/>
      <c r="D70" s="29"/>
      <c r="E70" s="6"/>
      <c r="F70" s="6"/>
      <c r="G70" s="33"/>
      <c r="H70" s="36"/>
      <c r="I70" s="33"/>
      <c r="J70" s="6"/>
      <c r="K70" s="6"/>
      <c r="L70" s="26"/>
      <c r="M70" s="26"/>
      <c r="N70" s="6"/>
      <c r="O70" s="6"/>
      <c r="P70" s="166"/>
      <c r="Q70" s="14"/>
    </row>
    <row r="71" spans="1:17" x14ac:dyDescent="0.2">
      <c r="A71" s="5"/>
      <c r="B71" s="6"/>
      <c r="C71" s="6"/>
      <c r="D71" s="29"/>
      <c r="E71" s="6"/>
      <c r="F71" s="6"/>
      <c r="G71" s="33"/>
      <c r="H71" s="36"/>
      <c r="I71" s="33"/>
      <c r="J71" s="6"/>
      <c r="K71" s="6"/>
      <c r="L71" s="26"/>
      <c r="M71" s="26"/>
      <c r="N71" s="6"/>
      <c r="O71" s="6"/>
      <c r="P71" s="166"/>
      <c r="Q71" s="14"/>
    </row>
    <row r="72" spans="1:17" x14ac:dyDescent="0.2">
      <c r="A72" s="5"/>
      <c r="B72" s="6"/>
      <c r="C72" s="6"/>
      <c r="D72" s="29"/>
      <c r="E72" s="6"/>
      <c r="F72" s="6"/>
      <c r="G72" s="33"/>
      <c r="H72" s="36"/>
      <c r="I72" s="33"/>
      <c r="J72" s="6"/>
      <c r="K72" s="6"/>
      <c r="L72" s="26"/>
      <c r="M72" s="26"/>
      <c r="N72" s="6"/>
      <c r="O72" s="6"/>
      <c r="P72" s="166"/>
      <c r="Q72" s="14"/>
    </row>
    <row r="73" spans="1:17" x14ac:dyDescent="0.2">
      <c r="A73" s="5"/>
      <c r="B73" s="6"/>
      <c r="C73" s="6"/>
      <c r="D73" s="29"/>
      <c r="E73" s="6"/>
      <c r="F73" s="6"/>
      <c r="G73" s="33"/>
      <c r="H73" s="36"/>
      <c r="I73" s="33"/>
      <c r="J73" s="6"/>
      <c r="K73" s="6"/>
      <c r="L73" s="6"/>
      <c r="M73" s="6"/>
      <c r="N73" s="6"/>
      <c r="O73" s="6"/>
      <c r="P73" s="166"/>
      <c r="Q73" s="14"/>
    </row>
    <row r="74" spans="1:17" x14ac:dyDescent="0.2">
      <c r="A74" s="5"/>
      <c r="B74" s="6"/>
      <c r="C74" s="6"/>
      <c r="D74" s="29"/>
      <c r="E74" s="6"/>
      <c r="F74" s="6"/>
      <c r="G74" s="33"/>
      <c r="H74" s="36"/>
      <c r="I74" s="33"/>
      <c r="J74" s="6"/>
      <c r="K74" s="6"/>
      <c r="L74" s="6"/>
      <c r="M74" s="6"/>
      <c r="N74" s="6"/>
      <c r="O74" s="6"/>
      <c r="P74" s="166"/>
      <c r="Q74" s="14"/>
    </row>
    <row r="75" spans="1:17" x14ac:dyDescent="0.2">
      <c r="A75" s="5"/>
      <c r="B75" s="6"/>
      <c r="C75" s="6"/>
      <c r="D75" s="29"/>
      <c r="E75" s="6"/>
      <c r="F75" s="6"/>
      <c r="G75" s="33"/>
      <c r="H75" s="36"/>
      <c r="I75" s="33"/>
      <c r="J75" s="6"/>
      <c r="K75" s="6"/>
      <c r="L75" s="6"/>
      <c r="M75" s="6"/>
      <c r="N75" s="6"/>
      <c r="O75" s="6"/>
      <c r="P75" s="166"/>
      <c r="Q75" s="14"/>
    </row>
    <row r="76" spans="1:17" x14ac:dyDescent="0.2">
      <c r="A76" s="5"/>
      <c r="B76" s="6"/>
      <c r="C76" s="6"/>
      <c r="D76" s="29"/>
      <c r="E76" s="6"/>
      <c r="F76" s="6"/>
      <c r="G76" s="33"/>
      <c r="H76" s="36"/>
      <c r="I76" s="33"/>
      <c r="J76" s="6"/>
      <c r="K76" s="6"/>
      <c r="L76" s="6"/>
      <c r="M76" s="6"/>
      <c r="N76" s="6"/>
      <c r="O76" s="6"/>
      <c r="P76" s="166"/>
      <c r="Q76" s="14"/>
    </row>
    <row r="77" spans="1:17" x14ac:dyDescent="0.2">
      <c r="A77" s="5"/>
      <c r="B77" s="6"/>
      <c r="C77" s="6"/>
      <c r="D77" s="29"/>
      <c r="E77" s="6"/>
      <c r="F77" s="6"/>
      <c r="G77" s="33"/>
      <c r="H77" s="36"/>
      <c r="I77" s="33"/>
      <c r="J77" s="6"/>
      <c r="K77" s="6"/>
      <c r="L77" s="6"/>
      <c r="M77" s="6"/>
      <c r="N77" s="6"/>
      <c r="O77" s="6"/>
      <c r="P77" s="166"/>
      <c r="Q77" s="14"/>
    </row>
    <row r="78" spans="1:17" x14ac:dyDescent="0.2">
      <c r="A78" s="5"/>
      <c r="B78" s="6"/>
      <c r="C78" s="6"/>
      <c r="D78" s="29"/>
      <c r="E78" s="6"/>
      <c r="F78" s="6"/>
      <c r="G78" s="33"/>
      <c r="H78" s="36"/>
      <c r="I78" s="33"/>
      <c r="J78" s="6"/>
      <c r="K78" s="6"/>
      <c r="L78" s="6"/>
      <c r="M78" s="6"/>
      <c r="N78" s="6"/>
      <c r="O78" s="6"/>
      <c r="P78" s="166"/>
      <c r="Q78" s="14"/>
    </row>
    <row r="79" spans="1:17" x14ac:dyDescent="0.2">
      <c r="A79" s="5"/>
      <c r="B79" s="6"/>
      <c r="C79" s="6"/>
      <c r="D79" s="29"/>
      <c r="E79" s="6"/>
      <c r="F79" s="6"/>
      <c r="G79" s="33"/>
      <c r="H79" s="36"/>
      <c r="I79" s="33"/>
      <c r="J79" s="6"/>
      <c r="K79" s="6"/>
      <c r="L79" s="6"/>
      <c r="M79" s="6"/>
      <c r="N79" s="6"/>
      <c r="O79" s="6"/>
      <c r="P79" s="166"/>
      <c r="Q79" s="14"/>
    </row>
    <row r="80" spans="1:17" x14ac:dyDescent="0.2">
      <c r="A80" s="5"/>
      <c r="B80" s="6"/>
      <c r="C80" s="6"/>
      <c r="D80" s="29"/>
      <c r="E80" s="6"/>
      <c r="F80" s="6"/>
      <c r="G80" s="33"/>
      <c r="H80" s="36"/>
      <c r="I80" s="33"/>
      <c r="J80" s="6"/>
      <c r="K80" s="6"/>
      <c r="L80" s="6"/>
      <c r="M80" s="6"/>
      <c r="N80" s="6"/>
      <c r="O80" s="6"/>
      <c r="P80" s="166"/>
      <c r="Q80" s="14"/>
    </row>
    <row r="81" spans="1:17" x14ac:dyDescent="0.2">
      <c r="A81" s="5"/>
      <c r="B81" s="6"/>
      <c r="C81" s="6"/>
      <c r="D81" s="29"/>
      <c r="E81" s="6"/>
      <c r="F81" s="6"/>
      <c r="G81" s="33"/>
      <c r="H81" s="36"/>
      <c r="I81" s="33"/>
      <c r="J81" s="6"/>
      <c r="K81" s="6"/>
      <c r="L81" s="6"/>
      <c r="M81" s="6"/>
      <c r="N81" s="6"/>
      <c r="O81" s="6"/>
      <c r="P81" s="166"/>
      <c r="Q81" s="14"/>
    </row>
    <row r="82" spans="1:17" x14ac:dyDescent="0.2">
      <c r="A82" s="5"/>
      <c r="B82" s="6"/>
      <c r="C82" s="6"/>
      <c r="D82" s="29"/>
      <c r="E82" s="6"/>
      <c r="F82" s="6"/>
      <c r="G82" s="33"/>
      <c r="H82" s="36"/>
      <c r="I82" s="33"/>
      <c r="J82" s="6"/>
      <c r="K82" s="6"/>
      <c r="L82" s="6"/>
      <c r="M82" s="6"/>
      <c r="N82" s="6"/>
      <c r="O82" s="6"/>
      <c r="P82" s="166"/>
      <c r="Q82" s="14"/>
    </row>
    <row r="83" spans="1:17" x14ac:dyDescent="0.2">
      <c r="A83" s="5"/>
      <c r="B83" s="6"/>
      <c r="C83" s="6"/>
      <c r="D83" s="29"/>
      <c r="E83" s="6"/>
      <c r="F83" s="6"/>
      <c r="G83" s="33"/>
      <c r="H83" s="36"/>
      <c r="I83" s="33"/>
      <c r="J83" s="6"/>
      <c r="K83" s="6"/>
      <c r="L83" s="6"/>
      <c r="M83" s="6"/>
      <c r="N83" s="6"/>
      <c r="O83" s="6"/>
      <c r="P83" s="166"/>
      <c r="Q83" s="14"/>
    </row>
    <row r="84" spans="1:17" x14ac:dyDescent="0.2">
      <c r="A84" s="5"/>
      <c r="B84" s="6"/>
      <c r="C84" s="6"/>
      <c r="D84" s="29"/>
      <c r="E84" s="6"/>
      <c r="F84" s="6"/>
      <c r="G84" s="33"/>
      <c r="H84" s="36"/>
      <c r="I84" s="33"/>
      <c r="J84" s="6"/>
      <c r="K84" s="6"/>
      <c r="L84" s="6"/>
      <c r="M84" s="6"/>
      <c r="N84" s="6"/>
      <c r="O84" s="6"/>
      <c r="P84" s="166"/>
      <c r="Q84" s="14"/>
    </row>
    <row r="85" spans="1:17" x14ac:dyDescent="0.2">
      <c r="A85" s="5"/>
      <c r="B85" s="6"/>
      <c r="C85" s="6"/>
      <c r="D85" s="29"/>
      <c r="E85" s="6"/>
      <c r="F85" s="6"/>
      <c r="G85" s="33"/>
      <c r="H85" s="36"/>
      <c r="I85" s="33"/>
      <c r="J85" s="6"/>
      <c r="K85" s="6"/>
      <c r="L85" s="6"/>
      <c r="M85" s="6"/>
      <c r="N85" s="6"/>
      <c r="O85" s="6"/>
      <c r="P85" s="166"/>
      <c r="Q85" s="14"/>
    </row>
    <row r="86" spans="1:17" x14ac:dyDescent="0.2">
      <c r="A86" s="5"/>
      <c r="B86" s="6"/>
      <c r="C86" s="6"/>
      <c r="D86" s="29"/>
      <c r="E86" s="6"/>
      <c r="F86" s="6"/>
      <c r="G86" s="33"/>
      <c r="H86" s="36"/>
      <c r="I86" s="33"/>
      <c r="J86" s="6"/>
      <c r="K86" s="6"/>
      <c r="L86" s="6"/>
      <c r="M86" s="6"/>
      <c r="N86" s="6"/>
      <c r="O86" s="6"/>
      <c r="P86" s="166"/>
      <c r="Q86" s="14"/>
    </row>
    <row r="87" spans="1:17" x14ac:dyDescent="0.2">
      <c r="A87" s="5"/>
      <c r="B87" s="6"/>
      <c r="C87" s="6"/>
      <c r="D87" s="29"/>
      <c r="E87" s="6"/>
      <c r="F87" s="6"/>
      <c r="G87" s="33"/>
      <c r="H87" s="36"/>
      <c r="I87" s="33"/>
      <c r="J87" s="6"/>
      <c r="K87" s="6"/>
      <c r="L87" s="6"/>
      <c r="M87" s="6"/>
      <c r="N87" s="6"/>
      <c r="O87" s="6"/>
      <c r="P87" s="166"/>
      <c r="Q87" s="14"/>
    </row>
    <row r="88" spans="1:17" x14ac:dyDescent="0.2">
      <c r="A88" s="5"/>
      <c r="B88" s="6"/>
      <c r="C88" s="6"/>
      <c r="D88" s="29"/>
      <c r="E88" s="6"/>
      <c r="F88" s="6"/>
      <c r="G88" s="33"/>
      <c r="H88" s="36"/>
      <c r="I88" s="33"/>
      <c r="J88" s="6"/>
      <c r="K88" s="6"/>
      <c r="L88" s="6"/>
      <c r="M88" s="6"/>
      <c r="N88" s="6"/>
      <c r="O88" s="6"/>
      <c r="P88" s="166"/>
      <c r="Q88" s="14"/>
    </row>
    <row r="89" spans="1:17" x14ac:dyDescent="0.2">
      <c r="A89" s="5"/>
      <c r="B89" s="6"/>
      <c r="C89" s="6"/>
      <c r="D89" s="29"/>
      <c r="E89" s="6"/>
      <c r="F89" s="6"/>
      <c r="G89" s="33"/>
      <c r="H89" s="36"/>
      <c r="I89" s="33"/>
      <c r="J89" s="6"/>
      <c r="K89" s="6"/>
      <c r="L89" s="6"/>
      <c r="M89" s="6"/>
      <c r="N89" s="6"/>
      <c r="O89" s="6"/>
      <c r="P89" s="166"/>
      <c r="Q89" s="14"/>
    </row>
    <row r="90" spans="1:17" x14ac:dyDescent="0.2">
      <c r="A90" s="5"/>
      <c r="B90" s="6"/>
      <c r="C90" s="6"/>
      <c r="D90" s="29"/>
      <c r="E90" s="6"/>
      <c r="F90" s="6"/>
      <c r="G90" s="33"/>
      <c r="H90" s="36"/>
      <c r="I90" s="33"/>
      <c r="J90" s="6"/>
      <c r="K90" s="6"/>
      <c r="L90" s="6"/>
      <c r="M90" s="6"/>
      <c r="N90" s="6"/>
      <c r="O90" s="6"/>
      <c r="P90" s="166"/>
      <c r="Q90" s="14"/>
    </row>
    <row r="91" spans="1:17" x14ac:dyDescent="0.2">
      <c r="A91" s="5"/>
      <c r="B91" s="6"/>
      <c r="C91" s="6"/>
      <c r="D91" s="29"/>
      <c r="E91" s="6"/>
      <c r="F91" s="6"/>
      <c r="G91" s="33"/>
      <c r="H91" s="36"/>
      <c r="I91" s="33"/>
      <c r="J91" s="6"/>
      <c r="K91" s="6"/>
      <c r="L91" s="6"/>
      <c r="M91" s="6"/>
      <c r="N91" s="6"/>
      <c r="O91" s="6"/>
      <c r="P91" s="166"/>
      <c r="Q91" s="14"/>
    </row>
    <row r="92" spans="1:17" x14ac:dyDescent="0.2">
      <c r="A92" s="5"/>
      <c r="B92" s="6"/>
      <c r="C92" s="6"/>
      <c r="D92" s="29"/>
      <c r="E92" s="6"/>
      <c r="F92" s="6"/>
      <c r="G92" s="33"/>
      <c r="H92" s="36"/>
      <c r="I92" s="33"/>
      <c r="J92" s="6"/>
      <c r="K92" s="6"/>
      <c r="L92" s="6"/>
      <c r="M92" s="6"/>
      <c r="N92" s="6"/>
      <c r="O92" s="6"/>
      <c r="P92" s="166"/>
      <c r="Q92" s="14"/>
    </row>
    <row r="93" spans="1:17" x14ac:dyDescent="0.2">
      <c r="A93" s="5"/>
      <c r="B93" s="6"/>
      <c r="C93" s="6"/>
      <c r="D93" s="29"/>
      <c r="E93" s="6"/>
      <c r="F93" s="6"/>
      <c r="G93" s="33"/>
      <c r="H93" s="36"/>
      <c r="I93" s="33"/>
      <c r="J93" s="6"/>
      <c r="K93" s="6"/>
      <c r="L93" s="6"/>
      <c r="M93" s="6"/>
      <c r="N93" s="6"/>
      <c r="O93" s="6"/>
      <c r="P93" s="166"/>
      <c r="Q93" s="14"/>
    </row>
    <row r="94" spans="1:17" x14ac:dyDescent="0.2">
      <c r="A94" s="5"/>
      <c r="B94" s="6"/>
      <c r="C94" s="6"/>
      <c r="D94" s="29"/>
      <c r="E94" s="6"/>
      <c r="F94" s="6"/>
      <c r="G94" s="33"/>
      <c r="H94" s="36"/>
      <c r="I94" s="33"/>
      <c r="J94" s="6"/>
      <c r="K94" s="6"/>
      <c r="L94" s="6"/>
      <c r="M94" s="6"/>
      <c r="N94" s="6"/>
      <c r="O94" s="6"/>
      <c r="P94" s="166"/>
      <c r="Q94" s="14"/>
    </row>
    <row r="95" spans="1:17" x14ac:dyDescent="0.2">
      <c r="A95" s="5"/>
      <c r="B95" s="6"/>
      <c r="C95" s="6"/>
      <c r="D95" s="29"/>
      <c r="E95" s="6"/>
      <c r="F95" s="6"/>
      <c r="G95" s="33"/>
      <c r="H95" s="36"/>
      <c r="I95" s="33"/>
      <c r="J95" s="6"/>
      <c r="K95" s="6"/>
      <c r="L95" s="6"/>
      <c r="M95" s="6"/>
      <c r="N95" s="6"/>
      <c r="O95" s="6"/>
      <c r="P95" s="166"/>
      <c r="Q95" s="14"/>
    </row>
    <row r="96" spans="1:17" x14ac:dyDescent="0.2">
      <c r="A96" s="5"/>
      <c r="B96" s="6"/>
      <c r="C96" s="6"/>
      <c r="D96" s="29"/>
      <c r="E96" s="6"/>
      <c r="F96" s="6"/>
      <c r="G96" s="33"/>
      <c r="H96" s="36"/>
      <c r="I96" s="33"/>
      <c r="J96" s="6"/>
      <c r="K96" s="6"/>
      <c r="L96" s="6"/>
      <c r="M96" s="6"/>
      <c r="N96" s="6"/>
      <c r="O96" s="6"/>
      <c r="P96" s="166"/>
      <c r="Q96" s="14"/>
    </row>
    <row r="97" spans="1:17" x14ac:dyDescent="0.2">
      <c r="A97" s="5"/>
      <c r="B97" s="6"/>
      <c r="C97" s="6"/>
      <c r="D97" s="29"/>
      <c r="E97" s="6"/>
      <c r="F97" s="6"/>
      <c r="G97" s="33"/>
      <c r="H97" s="36"/>
      <c r="I97" s="33"/>
      <c r="J97" s="6"/>
      <c r="K97" s="6"/>
      <c r="L97" s="6"/>
      <c r="M97" s="6"/>
      <c r="N97" s="6"/>
      <c r="O97" s="6"/>
      <c r="P97" s="166"/>
      <c r="Q97" s="14"/>
    </row>
    <row r="98" spans="1:17" x14ac:dyDescent="0.2">
      <c r="A98" s="5"/>
      <c r="B98" s="6"/>
      <c r="C98" s="6"/>
      <c r="D98" s="29"/>
      <c r="E98" s="6"/>
      <c r="F98" s="6"/>
      <c r="G98" s="33"/>
      <c r="H98" s="36"/>
      <c r="I98" s="33"/>
      <c r="J98" s="6"/>
      <c r="K98" s="6"/>
      <c r="L98" s="6"/>
      <c r="M98" s="6"/>
      <c r="N98" s="6"/>
      <c r="O98" s="6"/>
      <c r="P98" s="166"/>
      <c r="Q98" s="14"/>
    </row>
    <row r="99" spans="1:17" x14ac:dyDescent="0.2">
      <c r="A99" s="5"/>
      <c r="B99" s="6"/>
      <c r="C99" s="6"/>
      <c r="D99" s="29"/>
      <c r="E99" s="6"/>
      <c r="F99" s="6"/>
      <c r="G99" s="33"/>
      <c r="H99" s="36"/>
      <c r="I99" s="33"/>
      <c r="J99" s="6"/>
      <c r="K99" s="6"/>
      <c r="L99" s="6"/>
      <c r="M99" s="6"/>
      <c r="N99" s="6"/>
      <c r="O99" s="6"/>
      <c r="P99" s="166"/>
      <c r="Q99" s="14"/>
    </row>
    <row r="100" spans="1:17" x14ac:dyDescent="0.2">
      <c r="A100" s="5"/>
      <c r="B100" s="6"/>
      <c r="C100" s="6"/>
      <c r="D100" s="29"/>
      <c r="E100" s="6"/>
      <c r="F100" s="6"/>
      <c r="G100" s="33"/>
      <c r="H100" s="36"/>
      <c r="I100" s="33"/>
      <c r="J100" s="6"/>
      <c r="K100" s="6"/>
      <c r="L100" s="6"/>
      <c r="M100" s="6"/>
      <c r="N100" s="6"/>
      <c r="O100" s="6"/>
      <c r="P100" s="166"/>
      <c r="Q100" s="14"/>
    </row>
    <row r="101" spans="1:17" x14ac:dyDescent="0.2">
      <c r="A101" s="5"/>
      <c r="B101" s="6"/>
      <c r="C101" s="6"/>
      <c r="D101" s="29"/>
      <c r="E101" s="6"/>
      <c r="F101" s="6"/>
      <c r="G101" s="33"/>
      <c r="H101" s="36"/>
      <c r="I101" s="33"/>
      <c r="J101" s="6"/>
      <c r="K101" s="6"/>
      <c r="L101" s="6"/>
      <c r="M101" s="6"/>
      <c r="N101" s="6"/>
      <c r="O101" s="6"/>
      <c r="P101" s="166"/>
      <c r="Q101" s="14"/>
    </row>
    <row r="102" spans="1:17" x14ac:dyDescent="0.2">
      <c r="A102" s="5"/>
      <c r="B102" s="6"/>
      <c r="C102" s="6"/>
      <c r="D102" s="29"/>
      <c r="E102" s="6"/>
      <c r="F102" s="6"/>
      <c r="G102" s="33"/>
      <c r="H102" s="36"/>
      <c r="I102" s="33"/>
      <c r="J102" s="6"/>
      <c r="K102" s="6"/>
      <c r="L102" s="6"/>
      <c r="M102" s="6"/>
      <c r="N102" s="6"/>
      <c r="O102" s="6"/>
      <c r="P102" s="166"/>
      <c r="Q102" s="14"/>
    </row>
    <row r="103" spans="1:17" x14ac:dyDescent="0.2">
      <c r="A103" s="5"/>
      <c r="B103" s="6"/>
      <c r="C103" s="6"/>
      <c r="D103" s="29"/>
      <c r="E103" s="6"/>
      <c r="F103" s="6"/>
      <c r="G103" s="33"/>
      <c r="H103" s="36"/>
      <c r="I103" s="33"/>
      <c r="J103" s="6"/>
      <c r="K103" s="6"/>
      <c r="L103" s="6"/>
      <c r="M103" s="6"/>
      <c r="N103" s="6"/>
      <c r="O103" s="6"/>
      <c r="P103" s="166"/>
      <c r="Q103" s="14"/>
    </row>
    <row r="104" spans="1:17" x14ac:dyDescent="0.2">
      <c r="A104" s="5"/>
      <c r="B104" s="6"/>
      <c r="C104" s="6"/>
      <c r="D104" s="29"/>
      <c r="E104" s="6"/>
      <c r="F104" s="6"/>
      <c r="G104" s="33"/>
      <c r="H104" s="36"/>
      <c r="I104" s="33"/>
      <c r="J104" s="6"/>
      <c r="K104" s="6"/>
      <c r="L104" s="6"/>
      <c r="M104" s="6"/>
      <c r="N104" s="6"/>
      <c r="O104" s="6"/>
      <c r="P104" s="166"/>
      <c r="Q104" s="14"/>
    </row>
    <row r="105" spans="1:17" ht="15" thickBot="1" x14ac:dyDescent="0.25">
      <c r="A105" s="7"/>
      <c r="B105" s="8"/>
      <c r="C105" s="8"/>
      <c r="D105" s="30"/>
      <c r="E105" s="8"/>
      <c r="F105" s="8"/>
      <c r="G105" s="35"/>
      <c r="H105" s="38"/>
      <c r="I105" s="35"/>
      <c r="J105" s="8"/>
      <c r="K105" s="8"/>
      <c r="L105" s="8"/>
      <c r="M105" s="8"/>
      <c r="N105" s="8"/>
      <c r="O105" s="8"/>
      <c r="P105" s="167"/>
      <c r="Q105" s="15"/>
    </row>
  </sheetData>
  <sheetProtection password="DDAD"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146"/>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9" defaultRowHeight="14.25" x14ac:dyDescent="0.2"/>
  <cols>
    <col min="1" max="1" width="13.75" style="87" customWidth="1"/>
    <col min="2" max="2" width="15.75" style="123" customWidth="1"/>
    <col min="3" max="3" width="7.125" style="87" customWidth="1"/>
    <col min="4" max="4" width="16.75" style="87" customWidth="1"/>
    <col min="5" max="5" width="11.125" style="124" customWidth="1"/>
    <col min="6" max="6" width="12" style="124" customWidth="1"/>
    <col min="7" max="7" width="12.25" style="124" customWidth="1"/>
    <col min="8" max="8" width="14" style="87" customWidth="1"/>
    <col min="9" max="9" width="15.125" style="125" customWidth="1"/>
    <col min="10" max="10" width="9.75" style="126" customWidth="1"/>
    <col min="11" max="11" width="15.5" style="126" customWidth="1"/>
    <col min="12" max="12" width="8.25" style="87" customWidth="1"/>
    <col min="13" max="13" width="12.75" style="87" customWidth="1"/>
    <col min="14" max="14" width="12.125" style="87" customWidth="1"/>
    <col min="15" max="15" width="12.375" style="87" customWidth="1"/>
    <col min="16" max="16" width="9.875" style="87" customWidth="1"/>
    <col min="17" max="17" width="11" style="87" customWidth="1"/>
    <col min="18" max="18" width="11.625" style="87" customWidth="1"/>
    <col min="19" max="19" width="9" style="87" customWidth="1"/>
    <col min="20" max="20" width="11.75" style="87" customWidth="1"/>
    <col min="21" max="22" width="11" style="87" customWidth="1"/>
    <col min="23" max="23" width="10.875" style="87" customWidth="1"/>
    <col min="24" max="24" width="9" style="87" customWidth="1"/>
    <col min="25" max="26" width="16" style="87" customWidth="1"/>
    <col min="27" max="27" width="16.125" style="87" customWidth="1"/>
    <col min="28" max="28" width="10.25" style="87" customWidth="1"/>
    <col min="29" max="29" width="14.25" style="87" customWidth="1"/>
    <col min="30" max="30" width="14.875" style="87" customWidth="1"/>
    <col min="31" max="31" width="14.125" style="87" customWidth="1"/>
    <col min="32" max="32" width="9" style="87" customWidth="1"/>
    <col min="33" max="33" width="16" style="87" customWidth="1"/>
    <col min="34" max="34" width="16.125" style="87" customWidth="1"/>
    <col min="35" max="35" width="9" style="87" customWidth="1"/>
    <col min="36" max="37" width="16" style="87" customWidth="1"/>
    <col min="38" max="38" width="16.125" style="87" customWidth="1"/>
    <col min="39" max="39" width="9.875" style="87" customWidth="1"/>
    <col min="40" max="40" width="14.5" style="87" customWidth="1"/>
    <col min="41" max="41" width="14.75" style="87" customWidth="1"/>
    <col min="42" max="42" width="15" style="87" customWidth="1"/>
    <col min="43" max="43" width="9.375" style="87" customWidth="1"/>
    <col min="44" max="44" width="16" style="87" customWidth="1"/>
    <col min="45" max="45" width="16.125" style="87" customWidth="1"/>
    <col min="46" max="46" width="9" style="87" customWidth="1"/>
    <col min="47" max="47" width="19.625" style="87" customWidth="1"/>
    <col min="48" max="48" width="17.5" style="87" customWidth="1"/>
    <col min="49" max="49" width="17.125" style="87" customWidth="1"/>
    <col min="50" max="50" width="20.75" style="87" customWidth="1"/>
    <col min="51" max="51" width="17.5" style="87" customWidth="1"/>
    <col min="52" max="52" width="17" style="87" customWidth="1"/>
    <col min="53" max="53" width="15.25" style="87" customWidth="1"/>
    <col min="54" max="54" width="12.625" style="87" customWidth="1"/>
    <col min="55" max="55" width="7.625" style="127" customWidth="1"/>
    <col min="56" max="56" width="20.25" style="127" customWidth="1"/>
    <col min="57" max="57" width="11.625" style="127" customWidth="1"/>
    <col min="58" max="58" width="18.625" style="128" customWidth="1"/>
    <col min="59" max="59" width="9.875" style="128" customWidth="1"/>
    <col min="60" max="60" width="9" style="87" customWidth="1"/>
    <col min="61" max="61" width="9" style="87"/>
    <col min="62" max="63" width="11.875" style="87" customWidth="1"/>
    <col min="64" max="64" width="9.375" style="87" customWidth="1"/>
    <col min="65" max="66" width="12.625" style="87" customWidth="1"/>
    <col min="67" max="67" width="9" style="87"/>
    <col min="68" max="68" width="15.375" style="87" customWidth="1"/>
    <col min="69" max="69" width="11.375" style="87" customWidth="1"/>
    <col min="70" max="70" width="11.5" style="87" customWidth="1"/>
    <col min="71" max="71" width="9.75" style="87" customWidth="1"/>
    <col min="72" max="72" width="9.375" style="87" customWidth="1"/>
    <col min="73" max="73" width="11.875" style="87" customWidth="1"/>
    <col min="74" max="74" width="13" style="87" hidden="1" customWidth="1"/>
    <col min="75" max="75" width="13.625" style="87" hidden="1" customWidth="1"/>
    <col min="76" max="76" width="17.25" style="87" hidden="1" customWidth="1"/>
    <col min="77" max="77" width="18.125" style="87" hidden="1" customWidth="1"/>
    <col min="78" max="78" width="11.75" style="87" customWidth="1"/>
    <col min="79" max="79" width="9" style="87" customWidth="1"/>
    <col min="80" max="80" width="10.25" style="87" customWidth="1"/>
    <col min="81" max="81" width="10" style="87" customWidth="1"/>
    <col min="82" max="82" width="11.75" style="87" customWidth="1"/>
    <col min="83" max="83" width="10.75" style="87" customWidth="1"/>
    <col min="84" max="85" width="11.625" style="87" hidden="1" customWidth="1"/>
    <col min="86" max="86" width="13.125" style="87" hidden="1" customWidth="1"/>
    <col min="87" max="87" width="12.625" style="87" hidden="1" customWidth="1"/>
    <col min="88" max="89" width="13.125" style="87" customWidth="1"/>
    <col min="90" max="90" width="14.75" style="87" customWidth="1"/>
    <col min="91" max="91" width="15" style="87" customWidth="1"/>
    <col min="92" max="94" width="10.375" style="87" customWidth="1"/>
    <col min="95" max="16384" width="9" style="87"/>
  </cols>
  <sheetData>
    <row r="1" spans="1:94" ht="15.75" thickBot="1" x14ac:dyDescent="0.3">
      <c r="A1" s="345" t="s">
        <v>133</v>
      </c>
      <c r="B1" s="346"/>
      <c r="C1" s="346"/>
      <c r="D1" s="346"/>
      <c r="E1" s="346"/>
      <c r="F1" s="346"/>
      <c r="G1" s="346"/>
      <c r="H1" s="346"/>
      <c r="I1" s="347"/>
      <c r="J1" s="337" t="s">
        <v>51</v>
      </c>
      <c r="K1" s="338"/>
      <c r="L1" s="338"/>
      <c r="M1" s="337" t="s">
        <v>41</v>
      </c>
      <c r="N1" s="338"/>
      <c r="O1" s="338"/>
      <c r="P1" s="339"/>
      <c r="Q1" s="337" t="s">
        <v>42</v>
      </c>
      <c r="R1" s="338"/>
      <c r="S1" s="339"/>
      <c r="T1" s="200" t="s">
        <v>43</v>
      </c>
      <c r="U1" s="337" t="s">
        <v>54</v>
      </c>
      <c r="V1" s="338"/>
      <c r="W1" s="338"/>
      <c r="X1" s="339"/>
      <c r="Y1" s="337" t="s">
        <v>58</v>
      </c>
      <c r="Z1" s="338"/>
      <c r="AA1" s="338"/>
      <c r="AB1" s="338"/>
      <c r="AC1" s="338"/>
      <c r="AD1" s="338"/>
      <c r="AE1" s="338"/>
      <c r="AF1" s="338"/>
      <c r="AG1" s="338"/>
      <c r="AH1" s="338"/>
      <c r="AI1" s="338"/>
      <c r="AJ1" s="338"/>
      <c r="AK1" s="338"/>
      <c r="AL1" s="338"/>
      <c r="AM1" s="338"/>
      <c r="AN1" s="338"/>
      <c r="AO1" s="338"/>
      <c r="AP1" s="338"/>
      <c r="AQ1" s="338"/>
      <c r="AR1" s="338"/>
      <c r="AS1" s="338"/>
      <c r="AT1" s="339"/>
      <c r="AU1" s="337" t="s">
        <v>56</v>
      </c>
      <c r="AV1" s="338"/>
      <c r="AW1" s="338"/>
      <c r="AX1" s="338"/>
      <c r="AY1" s="338"/>
      <c r="AZ1" s="339"/>
      <c r="BA1" s="337" t="s">
        <v>49</v>
      </c>
      <c r="BB1" s="339"/>
      <c r="BC1" s="337" t="s">
        <v>40</v>
      </c>
      <c r="BD1" s="338"/>
      <c r="BE1" s="339"/>
      <c r="BF1" s="201" t="s">
        <v>50</v>
      </c>
      <c r="BG1" s="202" t="s">
        <v>43</v>
      </c>
      <c r="BH1" s="352" t="s">
        <v>9</v>
      </c>
      <c r="BI1" s="353"/>
      <c r="BJ1" s="353"/>
      <c r="BK1" s="353"/>
      <c r="BL1" s="353"/>
      <c r="BM1" s="353"/>
      <c r="BN1" s="353"/>
      <c r="BO1" s="354"/>
      <c r="BP1" s="203" t="s">
        <v>11</v>
      </c>
      <c r="BQ1" s="204"/>
      <c r="BR1" s="204"/>
      <c r="BS1" s="204"/>
      <c r="BT1" s="204"/>
      <c r="BU1" s="204"/>
      <c r="BV1" s="362" t="s">
        <v>56</v>
      </c>
      <c r="BW1" s="363"/>
      <c r="BX1" s="363"/>
      <c r="BY1" s="364"/>
      <c r="BZ1" s="358" t="s">
        <v>12</v>
      </c>
      <c r="CA1" s="365"/>
      <c r="CB1" s="365"/>
      <c r="CC1" s="365"/>
      <c r="CD1" s="365"/>
      <c r="CE1" s="365"/>
      <c r="CF1" s="365"/>
      <c r="CG1" s="365"/>
      <c r="CH1" s="365"/>
      <c r="CI1" s="365"/>
      <c r="CJ1" s="365"/>
      <c r="CK1" s="365"/>
      <c r="CL1" s="365"/>
      <c r="CM1" s="360"/>
      <c r="CN1" s="60"/>
      <c r="CO1" s="60"/>
      <c r="CP1" s="60"/>
    </row>
    <row r="2" spans="1:94" ht="20.25" customHeight="1" thickBot="1" x14ac:dyDescent="0.3">
      <c r="A2" s="205"/>
      <c r="B2" s="206"/>
      <c r="C2" s="207"/>
      <c r="D2" s="343" t="s">
        <v>186</v>
      </c>
      <c r="E2" s="208"/>
      <c r="F2" s="208"/>
      <c r="G2" s="208"/>
      <c r="H2" s="209"/>
      <c r="I2" s="210"/>
      <c r="J2" s="343" t="s">
        <v>52</v>
      </c>
      <c r="K2" s="343" t="s">
        <v>235</v>
      </c>
      <c r="L2" s="343" t="s">
        <v>53</v>
      </c>
      <c r="M2" s="343" t="s">
        <v>15</v>
      </c>
      <c r="N2" s="343" t="s">
        <v>16</v>
      </c>
      <c r="O2" s="343" t="s">
        <v>45</v>
      </c>
      <c r="P2" s="350" t="s">
        <v>240</v>
      </c>
      <c r="Q2" s="387" t="s">
        <v>17</v>
      </c>
      <c r="R2" s="343" t="s">
        <v>18</v>
      </c>
      <c r="S2" s="350" t="s">
        <v>241</v>
      </c>
      <c r="T2" s="343" t="s">
        <v>89</v>
      </c>
      <c r="U2" s="343" t="s">
        <v>19</v>
      </c>
      <c r="V2" s="343" t="s">
        <v>20</v>
      </c>
      <c r="W2" s="343" t="s">
        <v>46</v>
      </c>
      <c r="X2" s="350" t="s">
        <v>242</v>
      </c>
      <c r="Y2" s="340" t="s">
        <v>2</v>
      </c>
      <c r="Z2" s="341"/>
      <c r="AA2" s="341"/>
      <c r="AB2" s="341"/>
      <c r="AC2" s="341"/>
      <c r="AD2" s="341"/>
      <c r="AE2" s="341"/>
      <c r="AF2" s="341"/>
      <c r="AG2" s="341"/>
      <c r="AH2" s="341"/>
      <c r="AI2" s="342"/>
      <c r="AJ2" s="340" t="s">
        <v>3</v>
      </c>
      <c r="AK2" s="341"/>
      <c r="AL2" s="341"/>
      <c r="AM2" s="341"/>
      <c r="AN2" s="341"/>
      <c r="AO2" s="341"/>
      <c r="AP2" s="341"/>
      <c r="AQ2" s="341"/>
      <c r="AR2" s="341"/>
      <c r="AS2" s="341"/>
      <c r="AT2" s="342"/>
      <c r="AU2" s="371" t="s">
        <v>2</v>
      </c>
      <c r="AV2" s="372"/>
      <c r="AW2" s="373"/>
      <c r="AX2" s="371" t="s">
        <v>3</v>
      </c>
      <c r="AY2" s="372"/>
      <c r="AZ2" s="373"/>
      <c r="BA2" s="343" t="s">
        <v>155</v>
      </c>
      <c r="BB2" s="343" t="s">
        <v>44</v>
      </c>
      <c r="BC2" s="376" t="s">
        <v>8</v>
      </c>
      <c r="BD2" s="378" t="s">
        <v>178</v>
      </c>
      <c r="BE2" s="374" t="s">
        <v>156</v>
      </c>
      <c r="BF2" s="383" t="s">
        <v>85</v>
      </c>
      <c r="BG2" s="383" t="s">
        <v>55</v>
      </c>
      <c r="BH2" s="380" t="s">
        <v>5</v>
      </c>
      <c r="BI2" s="380" t="s">
        <v>6</v>
      </c>
      <c r="BJ2" s="380" t="s">
        <v>159</v>
      </c>
      <c r="BK2" s="380" t="s">
        <v>160</v>
      </c>
      <c r="BL2" s="380" t="s">
        <v>199</v>
      </c>
      <c r="BM2" s="380" t="s">
        <v>158</v>
      </c>
      <c r="BN2" s="380" t="s">
        <v>150</v>
      </c>
      <c r="BO2" s="380" t="s">
        <v>79</v>
      </c>
      <c r="BP2" s="385" t="s">
        <v>173</v>
      </c>
      <c r="BQ2" s="385" t="s">
        <v>82</v>
      </c>
      <c r="BR2" s="385" t="s">
        <v>83</v>
      </c>
      <c r="BS2" s="385" t="s">
        <v>100</v>
      </c>
      <c r="BT2" s="385" t="s">
        <v>84</v>
      </c>
      <c r="BU2" s="385" t="s">
        <v>174</v>
      </c>
      <c r="BV2" s="356" t="s">
        <v>57</v>
      </c>
      <c r="BW2" s="356" t="s">
        <v>80</v>
      </c>
      <c r="BX2" s="356" t="s">
        <v>88</v>
      </c>
      <c r="BY2" s="356" t="s">
        <v>81</v>
      </c>
      <c r="BZ2" s="366" t="s">
        <v>10</v>
      </c>
      <c r="CA2" s="366" t="s">
        <v>94</v>
      </c>
      <c r="CB2" s="366" t="s">
        <v>101</v>
      </c>
      <c r="CC2" s="384" t="s">
        <v>95</v>
      </c>
      <c r="CD2" s="366" t="s">
        <v>96</v>
      </c>
      <c r="CE2" s="369" t="s">
        <v>157</v>
      </c>
      <c r="CF2" s="366" t="s">
        <v>97</v>
      </c>
      <c r="CG2" s="366" t="s">
        <v>98</v>
      </c>
      <c r="CH2" s="366" t="s">
        <v>86</v>
      </c>
      <c r="CI2" s="366" t="s">
        <v>87</v>
      </c>
      <c r="CJ2" s="358" t="s">
        <v>151</v>
      </c>
      <c r="CK2" s="359"/>
      <c r="CL2" s="358" t="s">
        <v>152</v>
      </c>
      <c r="CM2" s="360"/>
      <c r="CN2" s="355"/>
      <c r="CO2" s="355"/>
      <c r="CP2" s="355"/>
    </row>
    <row r="3" spans="1:94" s="93" customFormat="1" ht="72" x14ac:dyDescent="0.2">
      <c r="A3" s="211" t="s">
        <v>0</v>
      </c>
      <c r="B3" s="212" t="s">
        <v>27</v>
      </c>
      <c r="C3" s="213" t="s">
        <v>1</v>
      </c>
      <c r="D3" s="344"/>
      <c r="E3" s="214" t="s">
        <v>59</v>
      </c>
      <c r="F3" s="215" t="s">
        <v>60</v>
      </c>
      <c r="G3" s="215" t="s">
        <v>61</v>
      </c>
      <c r="H3" s="214" t="s">
        <v>28</v>
      </c>
      <c r="I3" s="214" t="s">
        <v>29</v>
      </c>
      <c r="J3" s="351"/>
      <c r="K3" s="348"/>
      <c r="L3" s="349"/>
      <c r="M3" s="349"/>
      <c r="N3" s="349"/>
      <c r="O3" s="349"/>
      <c r="P3" s="349"/>
      <c r="Q3" s="388"/>
      <c r="R3" s="349"/>
      <c r="S3" s="349"/>
      <c r="T3" s="348"/>
      <c r="U3" s="349"/>
      <c r="V3" s="349"/>
      <c r="W3" s="349"/>
      <c r="X3" s="349"/>
      <c r="Y3" s="216" t="s">
        <v>26</v>
      </c>
      <c r="Z3" s="216" t="s">
        <v>25</v>
      </c>
      <c r="AA3" s="216" t="s">
        <v>47</v>
      </c>
      <c r="AB3" s="217" t="s">
        <v>243</v>
      </c>
      <c r="AC3" s="216" t="s">
        <v>24</v>
      </c>
      <c r="AD3" s="216" t="s">
        <v>23</v>
      </c>
      <c r="AE3" s="216" t="s">
        <v>48</v>
      </c>
      <c r="AF3" s="218" t="s">
        <v>244</v>
      </c>
      <c r="AG3" s="216" t="s">
        <v>21</v>
      </c>
      <c r="AH3" s="216" t="s">
        <v>22</v>
      </c>
      <c r="AI3" s="218" t="s">
        <v>239</v>
      </c>
      <c r="AJ3" s="216" t="s">
        <v>26</v>
      </c>
      <c r="AK3" s="216" t="s">
        <v>25</v>
      </c>
      <c r="AL3" s="216" t="s">
        <v>47</v>
      </c>
      <c r="AM3" s="218" t="s">
        <v>243</v>
      </c>
      <c r="AN3" s="216" t="s">
        <v>24</v>
      </c>
      <c r="AO3" s="216" t="s">
        <v>23</v>
      </c>
      <c r="AP3" s="216" t="s">
        <v>48</v>
      </c>
      <c r="AQ3" s="218" t="s">
        <v>245</v>
      </c>
      <c r="AR3" s="216" t="s">
        <v>21</v>
      </c>
      <c r="AS3" s="216" t="s">
        <v>22</v>
      </c>
      <c r="AT3" s="218" t="s">
        <v>246</v>
      </c>
      <c r="AU3" s="214" t="s">
        <v>73</v>
      </c>
      <c r="AV3" s="214" t="s">
        <v>74</v>
      </c>
      <c r="AW3" s="214" t="s">
        <v>75</v>
      </c>
      <c r="AX3" s="214" t="s">
        <v>76</v>
      </c>
      <c r="AY3" s="214" t="s">
        <v>77</v>
      </c>
      <c r="AZ3" s="214" t="s">
        <v>78</v>
      </c>
      <c r="BA3" s="361"/>
      <c r="BB3" s="361"/>
      <c r="BC3" s="377"/>
      <c r="BD3" s="379"/>
      <c r="BE3" s="375"/>
      <c r="BF3" s="349"/>
      <c r="BG3" s="349"/>
      <c r="BH3" s="361"/>
      <c r="BI3" s="382"/>
      <c r="BJ3" s="381"/>
      <c r="BK3" s="381"/>
      <c r="BL3" s="361"/>
      <c r="BM3" s="381"/>
      <c r="BN3" s="381"/>
      <c r="BO3" s="381"/>
      <c r="BP3" s="361"/>
      <c r="BQ3" s="361"/>
      <c r="BR3" s="361"/>
      <c r="BS3" s="361"/>
      <c r="BT3" s="361"/>
      <c r="BU3" s="386"/>
      <c r="BV3" s="361"/>
      <c r="BW3" s="361"/>
      <c r="BX3" s="357"/>
      <c r="BY3" s="357"/>
      <c r="BZ3" s="368"/>
      <c r="CA3" s="368"/>
      <c r="CB3" s="367"/>
      <c r="CC3" s="361"/>
      <c r="CD3" s="368"/>
      <c r="CE3" s="370"/>
      <c r="CF3" s="367"/>
      <c r="CG3" s="367"/>
      <c r="CH3" s="367"/>
      <c r="CI3" s="367"/>
      <c r="CJ3" s="219" t="s">
        <v>175</v>
      </c>
      <c r="CK3" s="219" t="s">
        <v>99</v>
      </c>
      <c r="CL3" s="220" t="s">
        <v>102</v>
      </c>
      <c r="CM3" s="221" t="s">
        <v>103</v>
      </c>
      <c r="CN3" s="355"/>
      <c r="CO3" s="355"/>
      <c r="CP3" s="355"/>
    </row>
    <row r="4" spans="1:94" x14ac:dyDescent="0.2">
      <c r="A4" s="73"/>
      <c r="B4" s="94"/>
      <c r="C4" s="75"/>
      <c r="D4" s="75"/>
      <c r="E4" s="76"/>
      <c r="F4" s="76"/>
      <c r="G4" s="76"/>
      <c r="H4" s="75"/>
      <c r="I4" s="95"/>
      <c r="J4" s="96"/>
      <c r="K4" s="97"/>
      <c r="L4" s="98"/>
      <c r="M4" s="78"/>
      <c r="N4" s="78"/>
      <c r="O4" s="78"/>
      <c r="P4" s="80" t="str">
        <f>IF(A4="","",AVERAGE(M4:O4))</f>
        <v/>
      </c>
      <c r="Q4" s="78"/>
      <c r="R4" s="78"/>
      <c r="S4" s="80" t="str">
        <f>IF(A4="","",AVERAGE(Q4:R4))</f>
        <v/>
      </c>
      <c r="T4" s="81"/>
      <c r="U4" s="82"/>
      <c r="V4" s="78"/>
      <c r="W4" s="78"/>
      <c r="X4" s="80" t="str">
        <f>IF(A4="","",AVERAGE(U4:W4))</f>
        <v/>
      </c>
      <c r="Y4" s="82"/>
      <c r="Z4" s="78"/>
      <c r="AA4" s="78"/>
      <c r="AB4" s="79" t="str">
        <f>IF(A4="","",AVERAGE(Y4:AA4))</f>
        <v/>
      </c>
      <c r="AC4" s="78"/>
      <c r="AD4" s="78"/>
      <c r="AE4" s="78"/>
      <c r="AF4" s="79" t="str">
        <f>IF(A4="","",AVERAGE(AC4:AE4))</f>
        <v/>
      </c>
      <c r="AG4" s="78"/>
      <c r="AH4" s="78"/>
      <c r="AI4" s="80" t="str">
        <f>IF(A4="","",SQRT((AVERAGE(AG4:AH4)^2)-((AB4-AF4)^2)))</f>
        <v/>
      </c>
      <c r="AJ4" s="82"/>
      <c r="AK4" s="78"/>
      <c r="AL4" s="78"/>
      <c r="AM4" s="79" t="str">
        <f>IF(A4="","",AVERAGE(AJ4:AL4))</f>
        <v/>
      </c>
      <c r="AN4" s="78"/>
      <c r="AO4" s="78"/>
      <c r="AP4" s="78"/>
      <c r="AQ4" s="79" t="str">
        <f>IF(A4="","",AVERAGE(AN4:AP4))</f>
        <v/>
      </c>
      <c r="AR4" s="78"/>
      <c r="AS4" s="78"/>
      <c r="AT4" s="80" t="str">
        <f>IF(A4="","",SQRT((AVERAGE(AR4:AS4)^2)-((AM4-AQ4)^2)))</f>
        <v/>
      </c>
      <c r="AU4" s="82"/>
      <c r="AV4" s="78"/>
      <c r="AW4" s="77"/>
      <c r="AX4" s="82"/>
      <c r="AY4" s="78"/>
      <c r="AZ4" s="78"/>
      <c r="BA4" s="105"/>
      <c r="BB4" s="98"/>
      <c r="BC4" s="161"/>
      <c r="BD4" s="161"/>
      <c r="BE4" s="162" t="str">
        <f t="shared" ref="BE4:BE35" si="0">IF(A4="","",IF(BC4="",IF(BD4="America",0.6,IF(BD4="Africa",0.5,IF(BD4="Asia",0.57))),BC4))</f>
        <v/>
      </c>
      <c r="BF4" s="85" t="str">
        <f>IF(A4="","",IF(K4="y",IF(#REF!="",((P4-X4)/BH4),IF(#REF!="",IF(AB4=P4,((AF4-X4)/BH4),((P4-X4)/(BH4+(AI4/100)))),IF(AQ4=X4,((P4-AQ4)/BH4),IF(AM4=AF4,((AQ4-X4)/BH4),((P4-X4)/(BH4+((AI4/100)+(AT4/100)))))))),(P4-X4)/BH4))</f>
        <v/>
      </c>
      <c r="BG4" s="84" t="str">
        <f t="shared" ref="BG4:BG35" si="1">IF(A4="","",IF(T4="",IF(H4="Purpleheart",X4,IF(OR(0&gt;BF4,BF4&gt;3),X4,IF(K4="y",IF(AT4="",IF(AI4="",BF4*((BH4+(S4/100))-1.3)+X4,(BF4*((BH4+(AI4/100)+(S4/100))-1.3))+X4),(BF4*((BH4+(AI4/100)+(AT4/100)+(S4/100))-1.3))+X4),IF(S4&lt;130,P4-(BF4*((S4+(130-S4))/100)),P4+(BF4*((S4-130)/100)))))),T4))</f>
        <v/>
      </c>
      <c r="BH4" s="99" t="str">
        <f t="shared" ref="BH4:BH35" si="2">IF(A4="","",IF(BB4="",IF(AI4="",BA4,IF(AT4="",BA4-(AI4/100),BA4-((AI4/100)+(AT4/100)))),BB4))</f>
        <v/>
      </c>
      <c r="BI4" s="100" t="str">
        <f t="shared" ref="BI4:BI35" si="3">IF(A4="","",IF(BJ4="",(1/3*PI()*BH4*((P4/200)^2+(X4/200)^2+((P4/200)*(X4/200)))),IF(BK4="",((1/3*PI()*(BH4+(AI4/100))*((P4/200)^2+(X4/200)^2+((P4/200)*(X4/200))))-(1/3*PI()*(AI4/100)*((AB4/200)^2+(AF4/200)^2+(AB4/200)*(AF4/200)))),((1/3*PI()*(BH4+(AI4/100)+(AT4/100))*((P4/200)^2+(X4/200)^2+((P4/200)*(X4/200))))-((1/3*PI()*(AI4/100)*((AB4/200)^2+(AF4/200)^2+(AB4/200)*(AF4/200)))+(1/3*PI()*(AT4/100)*((AM4/200)^2+(AQ4/200)^2+((AM4/200)*(AQ4/200)))))))))</f>
        <v/>
      </c>
      <c r="BJ4" s="100" t="str">
        <f t="shared" ref="BJ4:BJ35" si="4">IF(A4="","",IF(AI4="","",(1/3*PI()*(AI4/100)*((AB4/200)^2+(AF4/200)^2+((AB4/200)*(AF4/200))))))</f>
        <v/>
      </c>
      <c r="BK4" s="100" t="str">
        <f t="shared" ref="BK4:BK35" si="5">IF(A4="","",IF(AT4="","",(1/3*PI()*(AT4/100)*((AM4/200)^2+(AQ4/200)^2+((AM4/200)*(AQ4/200))))))</f>
        <v/>
      </c>
      <c r="BL4" s="100" t="str">
        <f t="shared" ref="BL4:BL35" si="6">IF(A4="","",((BI4*BE4)/2))</f>
        <v/>
      </c>
      <c r="BM4" s="100" t="str">
        <f t="shared" ref="BM4:BM35" si="7">IF(A4="","",BL4*0.11)</f>
        <v/>
      </c>
      <c r="BN4" s="100" t="str">
        <f t="shared" ref="BN4:BN35" si="8">IF(A4="","",BL4-BM4)</f>
        <v/>
      </c>
      <c r="BO4" s="100" t="str">
        <f t="shared" ref="BO4:BO35" si="9">IF(A4="","",BL4/BI4)</f>
        <v/>
      </c>
      <c r="BP4" s="99" t="str">
        <f t="shared" ref="BP4:BP35" si="10">IF(A4="","",BE4*EXP(-1.499+(2.148*LN(BG4))+(0.207*(LN(BG4))^2)-(0.0281*(LN(BG4))^3)))</f>
        <v/>
      </c>
      <c r="BQ4" s="100" t="str">
        <f t="shared" ref="BQ4:BQ35" si="11">IF(A4="","",(BP4/1000)/2)</f>
        <v/>
      </c>
      <c r="BR4" s="100" t="str">
        <f t="shared" ref="BR4:BR35" si="12">IF(A4="","",BQ4*0.26)</f>
        <v/>
      </c>
      <c r="BS4" s="100" t="str">
        <f t="shared" ref="BS4:BS35" si="13">IF(A4="","",(BQ4+BR4))</f>
        <v/>
      </c>
      <c r="BT4" s="100" t="str">
        <f t="shared" ref="BT4:BT35" si="14">IF(A4="","",BS4-BL4)</f>
        <v/>
      </c>
      <c r="BU4" s="100" t="str">
        <f t="shared" ref="BU4:BU35" si="15">IF(A4="","",BL4/BS4)</f>
        <v/>
      </c>
      <c r="BV4" s="99" t="str">
        <f t="shared" ref="BV4:BV35" si="16">IF(A4="","",((1/3*PI()*AW4*((AU4/200)^2+(AV4/200)^2+((AU4/200)*(AV4/200))))+(1/3*PI()*AZ4*((AX4/200)^2+(AY4/200)^2+((AX4/200)*(AY4/200))))))</f>
        <v/>
      </c>
      <c r="BW4" s="100" t="str">
        <f t="shared" ref="BW4:BW35" si="17">IF(A4="","",(BV4*BC4)/2000)</f>
        <v/>
      </c>
      <c r="BX4" s="100" t="str">
        <f t="shared" ref="BX4:BX35" si="18">IF(A4="","",BV4/BI4)</f>
        <v/>
      </c>
      <c r="BY4" s="100" t="str">
        <f t="shared" ref="BY4:BY35" si="19">IF(A4="","",BW4/BL4)</f>
        <v/>
      </c>
      <c r="BZ4" s="99" t="str">
        <f t="shared" ref="BZ4:BZ35" si="20">IF(A4="","",IF($A4=$A3,"",$A4))</f>
        <v/>
      </c>
      <c r="CA4" s="100" t="str">
        <f t="shared" ref="CA4:CA35" si="21">IF(A4="","",IF(A4=A3,BI4+CA3,BI4))</f>
        <v/>
      </c>
      <c r="CB4" s="100" t="str">
        <f t="shared" ref="CB4:CB35" si="22">IF(A4="","",IF(A4=A3,BS4+CB3,BS4))</f>
        <v/>
      </c>
      <c r="CC4" s="100" t="str">
        <f t="shared" ref="CC4:CC35" si="23">IF(A4="","",IF(A4=A3,BN4+CC3,BN4))</f>
        <v/>
      </c>
      <c r="CD4" s="100" t="str">
        <f t="shared" ref="CD4:CD35" si="24">IF(A4="","",IF(A4=A3,BT4+CD3,BT4))</f>
        <v/>
      </c>
      <c r="CE4" s="100" t="str">
        <f t="shared" ref="CE4:CE35" si="25">IF(A4="","",IF(A4=A3,BM4+CE3,BM4))</f>
        <v/>
      </c>
      <c r="CF4" s="100" t="str">
        <f t="shared" ref="CF4:CF35" si="26">IF(A4="","",IF(A4=A3,BV4+CF3,BV4))</f>
        <v/>
      </c>
      <c r="CG4" s="100" t="str">
        <f t="shared" ref="CG4:CG35" si="27">IF(A4="","",IF(A4=A3,BW4+CG3,BW4))</f>
        <v/>
      </c>
      <c r="CH4" s="100" t="str">
        <f t="shared" ref="CH4:CH35" si="28">IF(A4="","",IF(A4=A3,BX4+CH3,BX4))</f>
        <v/>
      </c>
      <c r="CI4" s="100" t="str">
        <f t="shared" ref="CI4:CI35" si="29">IF(A4="","",IF(A4=A3,BY4+CI3,BY4))</f>
        <v/>
      </c>
      <c r="CJ4" s="100" t="str">
        <f t="shared" ref="CJ4:CJ35" si="30">IF(A4="","",IF(A4=A3,BO4+CJ3,BO4))</f>
        <v/>
      </c>
      <c r="CK4" s="100" t="str">
        <f t="shared" ref="CK4:CK35" si="31">IF(A4="","",IF(A4=A3,BU4+CK3,BU4))</f>
        <v/>
      </c>
      <c r="CL4" s="100" t="str">
        <f t="shared" ref="CL4:CL35" si="32">IF(A4="","",IF(A4=A3,(BS4/BI4)+CL3,(BS4/BI4)))</f>
        <v/>
      </c>
      <c r="CM4" s="101" t="str">
        <f t="shared" ref="CM4:CM35" si="33">IF(A4="","",IF(A4=A3,(BS4/BL4)+CM3,(BS4/BL4)))</f>
        <v/>
      </c>
      <c r="CN4" s="102"/>
      <c r="CO4" s="102"/>
      <c r="CP4" s="102"/>
    </row>
    <row r="5" spans="1:94" x14ac:dyDescent="0.2">
      <c r="A5" s="73"/>
      <c r="B5" s="94"/>
      <c r="C5" s="75"/>
      <c r="D5" s="75"/>
      <c r="E5" s="76"/>
      <c r="F5" s="76"/>
      <c r="G5" s="76"/>
      <c r="H5" s="75"/>
      <c r="I5" s="95"/>
      <c r="J5" s="103"/>
      <c r="K5" s="104"/>
      <c r="L5" s="77"/>
      <c r="M5" s="78"/>
      <c r="N5" s="78"/>
      <c r="O5" s="78"/>
      <c r="P5" s="80" t="str">
        <f t="shared" ref="P5:P68" si="34">IF(A5="","",AVERAGE(M5:O5))</f>
        <v/>
      </c>
      <c r="Q5" s="78"/>
      <c r="R5" s="78"/>
      <c r="S5" s="80" t="str">
        <f t="shared" ref="S5:S68" si="35">IF(A5="","",AVERAGE(Q5:R5))</f>
        <v/>
      </c>
      <c r="T5" s="81"/>
      <c r="U5" s="82"/>
      <c r="V5" s="78"/>
      <c r="W5" s="78"/>
      <c r="X5" s="80" t="str">
        <f t="shared" ref="X5:X68" si="36">IF(A5="","",AVERAGE(U5:W5))</f>
        <v/>
      </c>
      <c r="Y5" s="82"/>
      <c r="Z5" s="78"/>
      <c r="AA5" s="78"/>
      <c r="AB5" s="79" t="str">
        <f t="shared" ref="AB5:AB68" si="37">IF(A5="","",AVERAGE(Y5:AA5))</f>
        <v/>
      </c>
      <c r="AC5" s="78"/>
      <c r="AD5" s="78"/>
      <c r="AE5" s="78"/>
      <c r="AF5" s="79" t="str">
        <f t="shared" ref="AF5:AF68" si="38">IF(A5="","",AVERAGE(AC5:AE5))</f>
        <v/>
      </c>
      <c r="AG5" s="78"/>
      <c r="AH5" s="78"/>
      <c r="AI5" s="80" t="str">
        <f t="shared" ref="AI5:AI68" si="39">IF(A5="","",SQRT((AVERAGE(AG5:AH5)^2)-((AB5-AF5)^2)))</f>
        <v/>
      </c>
      <c r="AJ5" s="82"/>
      <c r="AK5" s="78"/>
      <c r="AL5" s="78"/>
      <c r="AM5" s="79" t="str">
        <f t="shared" ref="AM5:AM68" si="40">IF(A5="","",AVERAGE(AJ5:AL5))</f>
        <v/>
      </c>
      <c r="AN5" s="78"/>
      <c r="AO5" s="78"/>
      <c r="AP5" s="78"/>
      <c r="AQ5" s="79" t="str">
        <f t="shared" ref="AQ5:AQ68" si="41">IF(A5="","",AVERAGE(AN5:AP5))</f>
        <v/>
      </c>
      <c r="AR5" s="78"/>
      <c r="AS5" s="78"/>
      <c r="AT5" s="80" t="str">
        <f t="shared" ref="AT5:AT68" si="42">IF(A5="","",SQRT((AVERAGE(AR5:AS5)^2)-((AM5-AQ5)^2)))</f>
        <v/>
      </c>
      <c r="AU5" s="82"/>
      <c r="AV5" s="78"/>
      <c r="AW5" s="77"/>
      <c r="AX5" s="82"/>
      <c r="AY5" s="78"/>
      <c r="AZ5" s="78"/>
      <c r="BA5" s="82"/>
      <c r="BB5" s="77"/>
      <c r="BC5" s="83"/>
      <c r="BD5" s="83"/>
      <c r="BE5" s="163" t="str">
        <f t="shared" si="0"/>
        <v/>
      </c>
      <c r="BF5" s="85" t="str">
        <f>IF(A5="","",IF(K5="y",IF(#REF!="",((P5-X5)/BH5),IF(#REF!="",IF(AB5=P5,((AF5-X5)/BH5),((P5-X5)/(BH5+(AI5/100)))),IF(AQ5=X5,((P5-AQ5)/BH5),IF(AM5=AF5,((AQ5-X5)/BH5),((P5-X5)/(BH5+((AI5/100)+(AT5/100)))))))),(P5-X5)/BH5))</f>
        <v/>
      </c>
      <c r="BG5" s="84" t="str">
        <f t="shared" si="1"/>
        <v/>
      </c>
      <c r="BH5" s="85" t="str">
        <f t="shared" si="2"/>
        <v/>
      </c>
      <c r="BI5" s="84" t="str">
        <f t="shared" si="3"/>
        <v/>
      </c>
      <c r="BJ5" s="84" t="str">
        <f t="shared" si="4"/>
        <v/>
      </c>
      <c r="BK5" s="84" t="str">
        <f t="shared" si="5"/>
        <v/>
      </c>
      <c r="BL5" s="84" t="str">
        <f t="shared" si="6"/>
        <v/>
      </c>
      <c r="BM5" s="84" t="str">
        <f t="shared" si="7"/>
        <v/>
      </c>
      <c r="BN5" s="84" t="str">
        <f t="shared" si="8"/>
        <v/>
      </c>
      <c r="BO5" s="84" t="str">
        <f t="shared" si="9"/>
        <v/>
      </c>
      <c r="BP5" s="85" t="str">
        <f t="shared" si="10"/>
        <v/>
      </c>
      <c r="BQ5" s="84" t="str">
        <f t="shared" si="11"/>
        <v/>
      </c>
      <c r="BR5" s="84" t="str">
        <f t="shared" si="12"/>
        <v/>
      </c>
      <c r="BS5" s="84" t="str">
        <f t="shared" si="13"/>
        <v/>
      </c>
      <c r="BT5" s="84" t="str">
        <f t="shared" si="14"/>
        <v/>
      </c>
      <c r="BU5" s="84" t="str">
        <f t="shared" si="15"/>
        <v/>
      </c>
      <c r="BV5" s="85" t="str">
        <f t="shared" si="16"/>
        <v/>
      </c>
      <c r="BW5" s="84" t="str">
        <f t="shared" si="17"/>
        <v/>
      </c>
      <c r="BX5" s="84" t="str">
        <f t="shared" si="18"/>
        <v/>
      </c>
      <c r="BY5" s="84" t="str">
        <f t="shared" si="19"/>
        <v/>
      </c>
      <c r="BZ5" s="85" t="str">
        <f t="shared" si="20"/>
        <v/>
      </c>
      <c r="CA5" s="84" t="str">
        <f t="shared" si="21"/>
        <v/>
      </c>
      <c r="CB5" s="84" t="str">
        <f t="shared" si="22"/>
        <v/>
      </c>
      <c r="CC5" s="84" t="str">
        <f t="shared" si="23"/>
        <v/>
      </c>
      <c r="CD5" s="84" t="str">
        <f t="shared" si="24"/>
        <v/>
      </c>
      <c r="CE5" s="84" t="str">
        <f t="shared" si="25"/>
        <v/>
      </c>
      <c r="CF5" s="84" t="str">
        <f t="shared" si="26"/>
        <v/>
      </c>
      <c r="CG5" s="84" t="str">
        <f t="shared" si="27"/>
        <v/>
      </c>
      <c r="CH5" s="84" t="str">
        <f t="shared" si="28"/>
        <v/>
      </c>
      <c r="CI5" s="84" t="str">
        <f t="shared" si="29"/>
        <v/>
      </c>
      <c r="CJ5" s="84" t="str">
        <f t="shared" si="30"/>
        <v/>
      </c>
      <c r="CK5" s="84" t="str">
        <f t="shared" si="31"/>
        <v/>
      </c>
      <c r="CL5" s="84" t="str">
        <f t="shared" si="32"/>
        <v/>
      </c>
      <c r="CM5" s="86" t="str">
        <f t="shared" si="33"/>
        <v/>
      </c>
    </row>
    <row r="6" spans="1:94" x14ac:dyDescent="0.2">
      <c r="A6" s="73"/>
      <c r="B6" s="94"/>
      <c r="C6" s="75"/>
      <c r="D6" s="75"/>
      <c r="E6" s="76"/>
      <c r="F6" s="76"/>
      <c r="G6" s="76"/>
      <c r="H6" s="75"/>
      <c r="I6" s="95"/>
      <c r="J6" s="103"/>
      <c r="K6" s="104"/>
      <c r="L6" s="77"/>
      <c r="M6" s="78"/>
      <c r="N6" s="78"/>
      <c r="O6" s="78"/>
      <c r="P6" s="80" t="str">
        <f t="shared" si="34"/>
        <v/>
      </c>
      <c r="Q6" s="78"/>
      <c r="R6" s="78"/>
      <c r="S6" s="80" t="str">
        <f t="shared" si="35"/>
        <v/>
      </c>
      <c r="T6" s="81"/>
      <c r="U6" s="82"/>
      <c r="V6" s="78"/>
      <c r="W6" s="78"/>
      <c r="X6" s="80" t="str">
        <f t="shared" si="36"/>
        <v/>
      </c>
      <c r="Y6" s="82"/>
      <c r="Z6" s="78"/>
      <c r="AA6" s="78"/>
      <c r="AB6" s="79" t="str">
        <f t="shared" si="37"/>
        <v/>
      </c>
      <c r="AC6" s="78"/>
      <c r="AD6" s="78"/>
      <c r="AE6" s="78"/>
      <c r="AF6" s="79" t="str">
        <f t="shared" si="38"/>
        <v/>
      </c>
      <c r="AG6" s="78"/>
      <c r="AH6" s="78"/>
      <c r="AI6" s="80" t="str">
        <f t="shared" si="39"/>
        <v/>
      </c>
      <c r="AJ6" s="82"/>
      <c r="AK6" s="78"/>
      <c r="AL6" s="78"/>
      <c r="AM6" s="79" t="str">
        <f t="shared" si="40"/>
        <v/>
      </c>
      <c r="AN6" s="78"/>
      <c r="AO6" s="78"/>
      <c r="AP6" s="78"/>
      <c r="AQ6" s="79" t="str">
        <f t="shared" si="41"/>
        <v/>
      </c>
      <c r="AR6" s="78"/>
      <c r="AS6" s="78"/>
      <c r="AT6" s="80" t="str">
        <f t="shared" si="42"/>
        <v/>
      </c>
      <c r="AU6" s="82"/>
      <c r="AV6" s="78"/>
      <c r="AW6" s="77"/>
      <c r="AX6" s="82"/>
      <c r="AY6" s="78"/>
      <c r="AZ6" s="78"/>
      <c r="BA6" s="82"/>
      <c r="BB6" s="77"/>
      <c r="BC6" s="83"/>
      <c r="BD6" s="83"/>
      <c r="BE6" s="163" t="str">
        <f t="shared" si="0"/>
        <v/>
      </c>
      <c r="BF6" s="85" t="str">
        <f>IF(A6="","",IF(K6="y",IF(#REF!="",((P6-X6)/BH6),IF(#REF!="",IF(AB6=P6,((AF6-X6)/BH6),((P6-X6)/(BH6+(AI6/100)))),IF(AQ6=X6,((P6-AQ6)/BH6),IF(AM6=AF6,((AQ6-X6)/BH6),((P6-X6)/(BH6+((AI6/100)+(AT6/100)))))))),(P6-X6)/BH6))</f>
        <v/>
      </c>
      <c r="BG6" s="84" t="str">
        <f t="shared" si="1"/>
        <v/>
      </c>
      <c r="BH6" s="85" t="str">
        <f t="shared" si="2"/>
        <v/>
      </c>
      <c r="BI6" s="84" t="str">
        <f t="shared" si="3"/>
        <v/>
      </c>
      <c r="BJ6" s="84" t="str">
        <f t="shared" si="4"/>
        <v/>
      </c>
      <c r="BK6" s="84" t="str">
        <f t="shared" si="5"/>
        <v/>
      </c>
      <c r="BL6" s="84" t="str">
        <f t="shared" si="6"/>
        <v/>
      </c>
      <c r="BM6" s="84" t="str">
        <f t="shared" si="7"/>
        <v/>
      </c>
      <c r="BN6" s="84" t="str">
        <f t="shared" si="8"/>
        <v/>
      </c>
      <c r="BO6" s="84" t="str">
        <f t="shared" si="9"/>
        <v/>
      </c>
      <c r="BP6" s="85" t="str">
        <f t="shared" si="10"/>
        <v/>
      </c>
      <c r="BQ6" s="84" t="str">
        <f t="shared" si="11"/>
        <v/>
      </c>
      <c r="BR6" s="84" t="str">
        <f t="shared" si="12"/>
        <v/>
      </c>
      <c r="BS6" s="84" t="str">
        <f t="shared" si="13"/>
        <v/>
      </c>
      <c r="BT6" s="84" t="str">
        <f t="shared" si="14"/>
        <v/>
      </c>
      <c r="BU6" s="84" t="str">
        <f t="shared" si="15"/>
        <v/>
      </c>
      <c r="BV6" s="85" t="str">
        <f t="shared" si="16"/>
        <v/>
      </c>
      <c r="BW6" s="84" t="str">
        <f t="shared" si="17"/>
        <v/>
      </c>
      <c r="BX6" s="84" t="str">
        <f t="shared" si="18"/>
        <v/>
      </c>
      <c r="BY6" s="84" t="str">
        <f t="shared" si="19"/>
        <v/>
      </c>
      <c r="BZ6" s="85" t="str">
        <f t="shared" si="20"/>
        <v/>
      </c>
      <c r="CA6" s="84" t="str">
        <f t="shared" si="21"/>
        <v/>
      </c>
      <c r="CB6" s="84" t="str">
        <f t="shared" si="22"/>
        <v/>
      </c>
      <c r="CC6" s="84" t="str">
        <f t="shared" si="23"/>
        <v/>
      </c>
      <c r="CD6" s="84" t="str">
        <f t="shared" si="24"/>
        <v/>
      </c>
      <c r="CE6" s="84" t="str">
        <f t="shared" si="25"/>
        <v/>
      </c>
      <c r="CF6" s="84" t="str">
        <f t="shared" si="26"/>
        <v/>
      </c>
      <c r="CG6" s="84" t="str">
        <f t="shared" si="27"/>
        <v/>
      </c>
      <c r="CH6" s="84" t="str">
        <f t="shared" si="28"/>
        <v/>
      </c>
      <c r="CI6" s="84" t="str">
        <f t="shared" si="29"/>
        <v/>
      </c>
      <c r="CJ6" s="84" t="str">
        <f t="shared" si="30"/>
        <v/>
      </c>
      <c r="CK6" s="84" t="str">
        <f t="shared" si="31"/>
        <v/>
      </c>
      <c r="CL6" s="84" t="str">
        <f t="shared" si="32"/>
        <v/>
      </c>
      <c r="CM6" s="86" t="str">
        <f t="shared" si="33"/>
        <v/>
      </c>
    </row>
    <row r="7" spans="1:94" x14ac:dyDescent="0.2">
      <c r="A7" s="73"/>
      <c r="B7" s="94"/>
      <c r="C7" s="75"/>
      <c r="D7" s="75"/>
      <c r="E7" s="76"/>
      <c r="F7" s="76"/>
      <c r="G7" s="76"/>
      <c r="H7" s="75"/>
      <c r="I7" s="95"/>
      <c r="J7" s="103"/>
      <c r="K7" s="104"/>
      <c r="L7" s="77"/>
      <c r="M7" s="78"/>
      <c r="N7" s="78"/>
      <c r="O7" s="78"/>
      <c r="P7" s="80" t="str">
        <f t="shared" si="34"/>
        <v/>
      </c>
      <c r="Q7" s="78"/>
      <c r="R7" s="78"/>
      <c r="S7" s="80" t="str">
        <f t="shared" si="35"/>
        <v/>
      </c>
      <c r="T7" s="81"/>
      <c r="U7" s="82"/>
      <c r="V7" s="78"/>
      <c r="W7" s="78"/>
      <c r="X7" s="80" t="str">
        <f t="shared" si="36"/>
        <v/>
      </c>
      <c r="Y7" s="82"/>
      <c r="Z7" s="78"/>
      <c r="AA7" s="78"/>
      <c r="AB7" s="79" t="str">
        <f t="shared" si="37"/>
        <v/>
      </c>
      <c r="AC7" s="78"/>
      <c r="AD7" s="78"/>
      <c r="AE7" s="78"/>
      <c r="AF7" s="79" t="str">
        <f t="shared" si="38"/>
        <v/>
      </c>
      <c r="AG7" s="78"/>
      <c r="AH7" s="78"/>
      <c r="AI7" s="80" t="str">
        <f t="shared" si="39"/>
        <v/>
      </c>
      <c r="AJ7" s="82"/>
      <c r="AK7" s="78"/>
      <c r="AL7" s="78"/>
      <c r="AM7" s="79" t="str">
        <f t="shared" si="40"/>
        <v/>
      </c>
      <c r="AN7" s="78"/>
      <c r="AO7" s="78"/>
      <c r="AP7" s="78"/>
      <c r="AQ7" s="79" t="str">
        <f t="shared" si="41"/>
        <v/>
      </c>
      <c r="AR7" s="78"/>
      <c r="AS7" s="78"/>
      <c r="AT7" s="80" t="str">
        <f t="shared" si="42"/>
        <v/>
      </c>
      <c r="AU7" s="82"/>
      <c r="AV7" s="78"/>
      <c r="AW7" s="77"/>
      <c r="AX7" s="82"/>
      <c r="AY7" s="78"/>
      <c r="AZ7" s="78"/>
      <c r="BA7" s="82"/>
      <c r="BB7" s="77"/>
      <c r="BC7" s="83"/>
      <c r="BD7" s="83"/>
      <c r="BE7" s="163" t="str">
        <f t="shared" si="0"/>
        <v/>
      </c>
      <c r="BF7" s="85" t="str">
        <f>IF(A7="","",IF(K7="y",IF(#REF!="",((P7-X7)/BH7),IF(#REF!="",IF(AB7=P7,((AF7-X7)/BH7),((P7-X7)/(BH7+(AI7/100)))),IF(AQ7=X7,((P7-AQ7)/BH7),IF(AM7=AF7,((AQ7-X7)/BH7),((P7-X7)/(BH7+((AI7/100)+(AT7/100)))))))),(P7-X7)/BH7))</f>
        <v/>
      </c>
      <c r="BG7" s="84" t="str">
        <f t="shared" si="1"/>
        <v/>
      </c>
      <c r="BH7" s="85" t="str">
        <f t="shared" si="2"/>
        <v/>
      </c>
      <c r="BI7" s="84" t="str">
        <f t="shared" si="3"/>
        <v/>
      </c>
      <c r="BJ7" s="84" t="str">
        <f t="shared" si="4"/>
        <v/>
      </c>
      <c r="BK7" s="84" t="str">
        <f t="shared" si="5"/>
        <v/>
      </c>
      <c r="BL7" s="84" t="str">
        <f t="shared" si="6"/>
        <v/>
      </c>
      <c r="BM7" s="84" t="str">
        <f t="shared" si="7"/>
        <v/>
      </c>
      <c r="BN7" s="84" t="str">
        <f t="shared" si="8"/>
        <v/>
      </c>
      <c r="BO7" s="84" t="str">
        <f t="shared" si="9"/>
        <v/>
      </c>
      <c r="BP7" s="85" t="str">
        <f t="shared" si="10"/>
        <v/>
      </c>
      <c r="BQ7" s="84" t="str">
        <f t="shared" si="11"/>
        <v/>
      </c>
      <c r="BR7" s="84" t="str">
        <f t="shared" si="12"/>
        <v/>
      </c>
      <c r="BS7" s="84" t="str">
        <f t="shared" si="13"/>
        <v/>
      </c>
      <c r="BT7" s="84" t="str">
        <f t="shared" si="14"/>
        <v/>
      </c>
      <c r="BU7" s="84" t="str">
        <f t="shared" si="15"/>
        <v/>
      </c>
      <c r="BV7" s="85" t="str">
        <f t="shared" si="16"/>
        <v/>
      </c>
      <c r="BW7" s="84" t="str">
        <f t="shared" si="17"/>
        <v/>
      </c>
      <c r="BX7" s="84" t="str">
        <f t="shared" si="18"/>
        <v/>
      </c>
      <c r="BY7" s="84" t="str">
        <f t="shared" si="19"/>
        <v/>
      </c>
      <c r="BZ7" s="85" t="str">
        <f t="shared" si="20"/>
        <v/>
      </c>
      <c r="CA7" s="84" t="str">
        <f t="shared" si="21"/>
        <v/>
      </c>
      <c r="CB7" s="84" t="str">
        <f t="shared" si="22"/>
        <v/>
      </c>
      <c r="CC7" s="84" t="str">
        <f t="shared" si="23"/>
        <v/>
      </c>
      <c r="CD7" s="84" t="str">
        <f t="shared" si="24"/>
        <v/>
      </c>
      <c r="CE7" s="84" t="str">
        <f t="shared" si="25"/>
        <v/>
      </c>
      <c r="CF7" s="84" t="str">
        <f t="shared" si="26"/>
        <v/>
      </c>
      <c r="CG7" s="84" t="str">
        <f t="shared" si="27"/>
        <v/>
      </c>
      <c r="CH7" s="84" t="str">
        <f t="shared" si="28"/>
        <v/>
      </c>
      <c r="CI7" s="84" t="str">
        <f t="shared" si="29"/>
        <v/>
      </c>
      <c r="CJ7" s="84" t="str">
        <f t="shared" si="30"/>
        <v/>
      </c>
      <c r="CK7" s="84" t="str">
        <f t="shared" si="31"/>
        <v/>
      </c>
      <c r="CL7" s="84" t="str">
        <f t="shared" si="32"/>
        <v/>
      </c>
      <c r="CM7" s="86" t="str">
        <f t="shared" si="33"/>
        <v/>
      </c>
    </row>
    <row r="8" spans="1:94" x14ac:dyDescent="0.2">
      <c r="A8" s="73"/>
      <c r="B8" s="94"/>
      <c r="C8" s="75"/>
      <c r="D8" s="75"/>
      <c r="E8" s="76"/>
      <c r="F8" s="76"/>
      <c r="G8" s="76"/>
      <c r="H8" s="75"/>
      <c r="I8" s="95"/>
      <c r="J8" s="103"/>
      <c r="K8" s="104"/>
      <c r="L8" s="77"/>
      <c r="M8" s="78"/>
      <c r="N8" s="78"/>
      <c r="O8" s="78"/>
      <c r="P8" s="80" t="str">
        <f t="shared" si="34"/>
        <v/>
      </c>
      <c r="Q8" s="78"/>
      <c r="R8" s="78"/>
      <c r="S8" s="80" t="str">
        <f t="shared" si="35"/>
        <v/>
      </c>
      <c r="T8" s="81"/>
      <c r="U8" s="82"/>
      <c r="V8" s="78"/>
      <c r="W8" s="78"/>
      <c r="X8" s="80" t="str">
        <f t="shared" si="36"/>
        <v/>
      </c>
      <c r="Y8" s="82"/>
      <c r="Z8" s="78"/>
      <c r="AA8" s="78"/>
      <c r="AB8" s="79" t="str">
        <f t="shared" si="37"/>
        <v/>
      </c>
      <c r="AC8" s="78"/>
      <c r="AD8" s="78"/>
      <c r="AE8" s="78"/>
      <c r="AF8" s="79" t="str">
        <f t="shared" si="38"/>
        <v/>
      </c>
      <c r="AG8" s="78"/>
      <c r="AH8" s="78"/>
      <c r="AI8" s="80" t="str">
        <f t="shared" si="39"/>
        <v/>
      </c>
      <c r="AJ8" s="82"/>
      <c r="AK8" s="78"/>
      <c r="AL8" s="78"/>
      <c r="AM8" s="79" t="str">
        <f t="shared" si="40"/>
        <v/>
      </c>
      <c r="AN8" s="78"/>
      <c r="AO8" s="78"/>
      <c r="AP8" s="78"/>
      <c r="AQ8" s="79" t="str">
        <f t="shared" si="41"/>
        <v/>
      </c>
      <c r="AR8" s="78"/>
      <c r="AS8" s="78"/>
      <c r="AT8" s="80" t="str">
        <f t="shared" si="42"/>
        <v/>
      </c>
      <c r="AU8" s="82"/>
      <c r="AV8" s="78"/>
      <c r="AW8" s="77"/>
      <c r="AX8" s="82"/>
      <c r="AY8" s="78"/>
      <c r="AZ8" s="78"/>
      <c r="BA8" s="82"/>
      <c r="BB8" s="77"/>
      <c r="BC8" s="83"/>
      <c r="BD8" s="83"/>
      <c r="BE8" s="163" t="str">
        <f t="shared" si="0"/>
        <v/>
      </c>
      <c r="BF8" s="85" t="str">
        <f>IF(A8="","",IF(K8="y",IF(#REF!="",((P8-X8)/BH8),IF(#REF!="",IF(AB8=P8,((AF8-X8)/BH8),((P8-X8)/(BH8+(AI8/100)))),IF(AQ8=X8,((P8-AQ8)/BH8),IF(AM8=AF8,((AQ8-X8)/BH8),((P8-X8)/(BH8+((AI8/100)+(AT8/100)))))))),(P8-X8)/BH8))</f>
        <v/>
      </c>
      <c r="BG8" s="84" t="str">
        <f t="shared" si="1"/>
        <v/>
      </c>
      <c r="BH8" s="85" t="str">
        <f t="shared" si="2"/>
        <v/>
      </c>
      <c r="BI8" s="84" t="str">
        <f t="shared" si="3"/>
        <v/>
      </c>
      <c r="BJ8" s="84" t="str">
        <f t="shared" si="4"/>
        <v/>
      </c>
      <c r="BK8" s="84" t="str">
        <f t="shared" si="5"/>
        <v/>
      </c>
      <c r="BL8" s="84" t="str">
        <f t="shared" si="6"/>
        <v/>
      </c>
      <c r="BM8" s="84" t="str">
        <f t="shared" si="7"/>
        <v/>
      </c>
      <c r="BN8" s="84" t="str">
        <f t="shared" si="8"/>
        <v/>
      </c>
      <c r="BO8" s="84" t="str">
        <f t="shared" si="9"/>
        <v/>
      </c>
      <c r="BP8" s="85" t="str">
        <f t="shared" si="10"/>
        <v/>
      </c>
      <c r="BQ8" s="84" t="str">
        <f t="shared" si="11"/>
        <v/>
      </c>
      <c r="BR8" s="84" t="str">
        <f t="shared" si="12"/>
        <v/>
      </c>
      <c r="BS8" s="84" t="str">
        <f t="shared" si="13"/>
        <v/>
      </c>
      <c r="BT8" s="84" t="str">
        <f t="shared" si="14"/>
        <v/>
      </c>
      <c r="BU8" s="84" t="str">
        <f t="shared" si="15"/>
        <v/>
      </c>
      <c r="BV8" s="85" t="str">
        <f t="shared" si="16"/>
        <v/>
      </c>
      <c r="BW8" s="84" t="str">
        <f t="shared" si="17"/>
        <v/>
      </c>
      <c r="BX8" s="84" t="str">
        <f t="shared" si="18"/>
        <v/>
      </c>
      <c r="BY8" s="84" t="str">
        <f t="shared" si="19"/>
        <v/>
      </c>
      <c r="BZ8" s="85" t="str">
        <f t="shared" si="20"/>
        <v/>
      </c>
      <c r="CA8" s="84" t="str">
        <f t="shared" si="21"/>
        <v/>
      </c>
      <c r="CB8" s="84" t="str">
        <f t="shared" si="22"/>
        <v/>
      </c>
      <c r="CC8" s="84" t="str">
        <f t="shared" si="23"/>
        <v/>
      </c>
      <c r="CD8" s="84" t="str">
        <f t="shared" si="24"/>
        <v/>
      </c>
      <c r="CE8" s="84" t="str">
        <f t="shared" si="25"/>
        <v/>
      </c>
      <c r="CF8" s="84" t="str">
        <f t="shared" si="26"/>
        <v/>
      </c>
      <c r="CG8" s="84" t="str">
        <f t="shared" si="27"/>
        <v/>
      </c>
      <c r="CH8" s="84" t="str">
        <f t="shared" si="28"/>
        <v/>
      </c>
      <c r="CI8" s="84" t="str">
        <f t="shared" si="29"/>
        <v/>
      </c>
      <c r="CJ8" s="84" t="str">
        <f t="shared" si="30"/>
        <v/>
      </c>
      <c r="CK8" s="84" t="str">
        <f t="shared" si="31"/>
        <v/>
      </c>
      <c r="CL8" s="84" t="str">
        <f t="shared" si="32"/>
        <v/>
      </c>
      <c r="CM8" s="86" t="str">
        <f t="shared" si="33"/>
        <v/>
      </c>
    </row>
    <row r="9" spans="1:94" x14ac:dyDescent="0.2">
      <c r="A9" s="73"/>
      <c r="B9" s="94"/>
      <c r="C9" s="75"/>
      <c r="D9" s="75"/>
      <c r="E9" s="76"/>
      <c r="F9" s="76"/>
      <c r="G9" s="76"/>
      <c r="H9" s="75"/>
      <c r="I9" s="95"/>
      <c r="J9" s="103"/>
      <c r="K9" s="104"/>
      <c r="L9" s="77"/>
      <c r="M9" s="78"/>
      <c r="N9" s="78"/>
      <c r="O9" s="78"/>
      <c r="P9" s="80" t="str">
        <f t="shared" si="34"/>
        <v/>
      </c>
      <c r="Q9" s="78"/>
      <c r="R9" s="78"/>
      <c r="S9" s="80" t="str">
        <f t="shared" si="35"/>
        <v/>
      </c>
      <c r="T9" s="81"/>
      <c r="U9" s="82"/>
      <c r="V9" s="78"/>
      <c r="W9" s="78"/>
      <c r="X9" s="80" t="str">
        <f t="shared" si="36"/>
        <v/>
      </c>
      <c r="Y9" s="82"/>
      <c r="Z9" s="78"/>
      <c r="AA9" s="78"/>
      <c r="AB9" s="79" t="str">
        <f t="shared" si="37"/>
        <v/>
      </c>
      <c r="AC9" s="78"/>
      <c r="AD9" s="78"/>
      <c r="AE9" s="78"/>
      <c r="AF9" s="79" t="str">
        <f t="shared" si="38"/>
        <v/>
      </c>
      <c r="AG9" s="78"/>
      <c r="AH9" s="78"/>
      <c r="AI9" s="80" t="str">
        <f t="shared" si="39"/>
        <v/>
      </c>
      <c r="AJ9" s="82"/>
      <c r="AK9" s="78"/>
      <c r="AL9" s="78"/>
      <c r="AM9" s="79" t="str">
        <f t="shared" si="40"/>
        <v/>
      </c>
      <c r="AN9" s="78"/>
      <c r="AO9" s="78"/>
      <c r="AP9" s="78"/>
      <c r="AQ9" s="79" t="str">
        <f t="shared" si="41"/>
        <v/>
      </c>
      <c r="AR9" s="78"/>
      <c r="AS9" s="78"/>
      <c r="AT9" s="80" t="str">
        <f t="shared" si="42"/>
        <v/>
      </c>
      <c r="AU9" s="82"/>
      <c r="AV9" s="78"/>
      <c r="AW9" s="77"/>
      <c r="AX9" s="82"/>
      <c r="AY9" s="78"/>
      <c r="AZ9" s="78"/>
      <c r="BA9" s="82"/>
      <c r="BB9" s="77"/>
      <c r="BC9" s="83"/>
      <c r="BD9" s="83"/>
      <c r="BE9" s="163" t="str">
        <f t="shared" si="0"/>
        <v/>
      </c>
      <c r="BF9" s="85" t="str">
        <f>IF(A9="","",IF(K9="y",IF(#REF!="",((P9-X9)/BH9),IF(#REF!="",IF(AB9=P9,((AF9-X9)/BH9),((P9-X9)/(BH9+(AI9/100)))),IF(AQ9=X9,((P9-AQ9)/BH9),IF(AM9=AF9,((AQ9-X9)/BH9),((P9-X9)/(BH9+((AI9/100)+(AT9/100)))))))),(P9-X9)/BH9))</f>
        <v/>
      </c>
      <c r="BG9" s="84" t="str">
        <f t="shared" si="1"/>
        <v/>
      </c>
      <c r="BH9" s="85" t="str">
        <f t="shared" si="2"/>
        <v/>
      </c>
      <c r="BI9" s="84" t="str">
        <f t="shared" si="3"/>
        <v/>
      </c>
      <c r="BJ9" s="84" t="str">
        <f t="shared" si="4"/>
        <v/>
      </c>
      <c r="BK9" s="84" t="str">
        <f t="shared" si="5"/>
        <v/>
      </c>
      <c r="BL9" s="84" t="str">
        <f t="shared" si="6"/>
        <v/>
      </c>
      <c r="BM9" s="84" t="str">
        <f t="shared" si="7"/>
        <v/>
      </c>
      <c r="BN9" s="84" t="str">
        <f t="shared" si="8"/>
        <v/>
      </c>
      <c r="BO9" s="84" t="str">
        <f t="shared" si="9"/>
        <v/>
      </c>
      <c r="BP9" s="85" t="str">
        <f t="shared" si="10"/>
        <v/>
      </c>
      <c r="BQ9" s="84" t="str">
        <f t="shared" si="11"/>
        <v/>
      </c>
      <c r="BR9" s="84" t="str">
        <f t="shared" si="12"/>
        <v/>
      </c>
      <c r="BS9" s="84" t="str">
        <f t="shared" si="13"/>
        <v/>
      </c>
      <c r="BT9" s="84" t="str">
        <f t="shared" si="14"/>
        <v/>
      </c>
      <c r="BU9" s="84" t="str">
        <f t="shared" si="15"/>
        <v/>
      </c>
      <c r="BV9" s="85" t="str">
        <f t="shared" si="16"/>
        <v/>
      </c>
      <c r="BW9" s="84" t="str">
        <f t="shared" si="17"/>
        <v/>
      </c>
      <c r="BX9" s="84" t="str">
        <f t="shared" si="18"/>
        <v/>
      </c>
      <c r="BY9" s="84" t="str">
        <f t="shared" si="19"/>
        <v/>
      </c>
      <c r="BZ9" s="85" t="str">
        <f t="shared" si="20"/>
        <v/>
      </c>
      <c r="CA9" s="84" t="str">
        <f t="shared" si="21"/>
        <v/>
      </c>
      <c r="CB9" s="84" t="str">
        <f t="shared" si="22"/>
        <v/>
      </c>
      <c r="CC9" s="84" t="str">
        <f t="shared" si="23"/>
        <v/>
      </c>
      <c r="CD9" s="84" t="str">
        <f t="shared" si="24"/>
        <v/>
      </c>
      <c r="CE9" s="84" t="str">
        <f t="shared" si="25"/>
        <v/>
      </c>
      <c r="CF9" s="84" t="str">
        <f t="shared" si="26"/>
        <v/>
      </c>
      <c r="CG9" s="84" t="str">
        <f t="shared" si="27"/>
        <v/>
      </c>
      <c r="CH9" s="84" t="str">
        <f t="shared" si="28"/>
        <v/>
      </c>
      <c r="CI9" s="84" t="str">
        <f t="shared" si="29"/>
        <v/>
      </c>
      <c r="CJ9" s="84" t="str">
        <f t="shared" si="30"/>
        <v/>
      </c>
      <c r="CK9" s="84" t="str">
        <f t="shared" si="31"/>
        <v/>
      </c>
      <c r="CL9" s="84" t="str">
        <f t="shared" si="32"/>
        <v/>
      </c>
      <c r="CM9" s="86" t="str">
        <f t="shared" si="33"/>
        <v/>
      </c>
    </row>
    <row r="10" spans="1:94" x14ac:dyDescent="0.2">
      <c r="A10" s="73"/>
      <c r="B10" s="94"/>
      <c r="C10" s="75"/>
      <c r="D10" s="75"/>
      <c r="E10" s="76"/>
      <c r="F10" s="76"/>
      <c r="G10" s="76"/>
      <c r="H10" s="75"/>
      <c r="I10" s="95"/>
      <c r="J10" s="103"/>
      <c r="K10" s="104"/>
      <c r="L10" s="77"/>
      <c r="M10" s="78"/>
      <c r="N10" s="78"/>
      <c r="O10" s="78"/>
      <c r="P10" s="80" t="str">
        <f t="shared" si="34"/>
        <v/>
      </c>
      <c r="Q10" s="78"/>
      <c r="R10" s="78"/>
      <c r="S10" s="80" t="str">
        <f t="shared" si="35"/>
        <v/>
      </c>
      <c r="T10" s="81"/>
      <c r="U10" s="82"/>
      <c r="V10" s="78"/>
      <c r="W10" s="78"/>
      <c r="X10" s="80" t="str">
        <f t="shared" si="36"/>
        <v/>
      </c>
      <c r="Y10" s="82"/>
      <c r="Z10" s="78"/>
      <c r="AA10" s="78"/>
      <c r="AB10" s="79" t="str">
        <f t="shared" si="37"/>
        <v/>
      </c>
      <c r="AC10" s="78"/>
      <c r="AD10" s="78"/>
      <c r="AE10" s="78"/>
      <c r="AF10" s="79" t="str">
        <f t="shared" si="38"/>
        <v/>
      </c>
      <c r="AG10" s="78"/>
      <c r="AH10" s="78"/>
      <c r="AI10" s="80" t="str">
        <f t="shared" si="39"/>
        <v/>
      </c>
      <c r="AJ10" s="82"/>
      <c r="AK10" s="78"/>
      <c r="AL10" s="78"/>
      <c r="AM10" s="79" t="str">
        <f t="shared" si="40"/>
        <v/>
      </c>
      <c r="AN10" s="78"/>
      <c r="AO10" s="78"/>
      <c r="AP10" s="78"/>
      <c r="AQ10" s="79" t="str">
        <f t="shared" si="41"/>
        <v/>
      </c>
      <c r="AR10" s="78"/>
      <c r="AS10" s="78"/>
      <c r="AT10" s="80" t="str">
        <f t="shared" si="42"/>
        <v/>
      </c>
      <c r="AU10" s="82"/>
      <c r="AV10" s="78"/>
      <c r="AW10" s="77"/>
      <c r="AX10" s="82"/>
      <c r="AY10" s="78"/>
      <c r="AZ10" s="78"/>
      <c r="BA10" s="82"/>
      <c r="BB10" s="77"/>
      <c r="BC10" s="83"/>
      <c r="BD10" s="83"/>
      <c r="BE10" s="163" t="str">
        <f t="shared" si="0"/>
        <v/>
      </c>
      <c r="BF10" s="85" t="str">
        <f>IF(A10="","",IF(K10="y",IF(#REF!="",((P10-X10)/BH10),IF(#REF!="",IF(AB10=P10,((AF10-X10)/BH10),((P10-X10)/(BH10+(AI10/100)))),IF(AQ10=X10,((P10-AQ10)/BH10),IF(AM10=AF10,((AQ10-X10)/BH10),((P10-X10)/(BH10+((AI10/100)+(AT10/100)))))))),(P10-X10)/BH10))</f>
        <v/>
      </c>
      <c r="BG10" s="84" t="str">
        <f t="shared" si="1"/>
        <v/>
      </c>
      <c r="BH10" s="85" t="str">
        <f t="shared" si="2"/>
        <v/>
      </c>
      <c r="BI10" s="84" t="str">
        <f t="shared" si="3"/>
        <v/>
      </c>
      <c r="BJ10" s="84" t="str">
        <f t="shared" si="4"/>
        <v/>
      </c>
      <c r="BK10" s="84" t="str">
        <f t="shared" si="5"/>
        <v/>
      </c>
      <c r="BL10" s="84" t="str">
        <f t="shared" si="6"/>
        <v/>
      </c>
      <c r="BM10" s="84" t="str">
        <f t="shared" si="7"/>
        <v/>
      </c>
      <c r="BN10" s="84" t="str">
        <f t="shared" si="8"/>
        <v/>
      </c>
      <c r="BO10" s="84" t="str">
        <f t="shared" si="9"/>
        <v/>
      </c>
      <c r="BP10" s="85" t="str">
        <f t="shared" si="10"/>
        <v/>
      </c>
      <c r="BQ10" s="84" t="str">
        <f t="shared" si="11"/>
        <v/>
      </c>
      <c r="BR10" s="84" t="str">
        <f t="shared" si="12"/>
        <v/>
      </c>
      <c r="BS10" s="84" t="str">
        <f t="shared" si="13"/>
        <v/>
      </c>
      <c r="BT10" s="84" t="str">
        <f t="shared" si="14"/>
        <v/>
      </c>
      <c r="BU10" s="84" t="str">
        <f t="shared" si="15"/>
        <v/>
      </c>
      <c r="BV10" s="85" t="str">
        <f t="shared" si="16"/>
        <v/>
      </c>
      <c r="BW10" s="84" t="str">
        <f t="shared" si="17"/>
        <v/>
      </c>
      <c r="BX10" s="84" t="str">
        <f t="shared" si="18"/>
        <v/>
      </c>
      <c r="BY10" s="84" t="str">
        <f t="shared" si="19"/>
        <v/>
      </c>
      <c r="BZ10" s="85" t="str">
        <f t="shared" si="20"/>
        <v/>
      </c>
      <c r="CA10" s="84" t="str">
        <f t="shared" si="21"/>
        <v/>
      </c>
      <c r="CB10" s="84" t="str">
        <f t="shared" si="22"/>
        <v/>
      </c>
      <c r="CC10" s="84" t="str">
        <f t="shared" si="23"/>
        <v/>
      </c>
      <c r="CD10" s="84" t="str">
        <f t="shared" si="24"/>
        <v/>
      </c>
      <c r="CE10" s="84" t="str">
        <f t="shared" si="25"/>
        <v/>
      </c>
      <c r="CF10" s="84" t="str">
        <f t="shared" si="26"/>
        <v/>
      </c>
      <c r="CG10" s="84" t="str">
        <f t="shared" si="27"/>
        <v/>
      </c>
      <c r="CH10" s="84" t="str">
        <f t="shared" si="28"/>
        <v/>
      </c>
      <c r="CI10" s="84" t="str">
        <f t="shared" si="29"/>
        <v/>
      </c>
      <c r="CJ10" s="84" t="str">
        <f t="shared" si="30"/>
        <v/>
      </c>
      <c r="CK10" s="84" t="str">
        <f t="shared" si="31"/>
        <v/>
      </c>
      <c r="CL10" s="84" t="str">
        <f t="shared" si="32"/>
        <v/>
      </c>
      <c r="CM10" s="86" t="str">
        <f t="shared" si="33"/>
        <v/>
      </c>
    </row>
    <row r="11" spans="1:94" x14ac:dyDescent="0.2">
      <c r="A11" s="73"/>
      <c r="B11" s="94"/>
      <c r="C11" s="75"/>
      <c r="D11" s="75"/>
      <c r="E11" s="76"/>
      <c r="F11" s="76"/>
      <c r="G11" s="76"/>
      <c r="H11" s="75"/>
      <c r="I11" s="95"/>
      <c r="J11" s="103"/>
      <c r="K11" s="104"/>
      <c r="L11" s="77"/>
      <c r="M11" s="78"/>
      <c r="N11" s="78"/>
      <c r="O11" s="78"/>
      <c r="P11" s="80" t="str">
        <f t="shared" si="34"/>
        <v/>
      </c>
      <c r="Q11" s="78"/>
      <c r="R11" s="78"/>
      <c r="S11" s="80" t="str">
        <f t="shared" si="35"/>
        <v/>
      </c>
      <c r="T11" s="81"/>
      <c r="U11" s="82"/>
      <c r="V11" s="78"/>
      <c r="W11" s="78"/>
      <c r="X11" s="80" t="str">
        <f t="shared" si="36"/>
        <v/>
      </c>
      <c r="Y11" s="82"/>
      <c r="Z11" s="78"/>
      <c r="AA11" s="78"/>
      <c r="AB11" s="79" t="str">
        <f t="shared" si="37"/>
        <v/>
      </c>
      <c r="AC11" s="78"/>
      <c r="AD11" s="78"/>
      <c r="AE11" s="78"/>
      <c r="AF11" s="79" t="str">
        <f t="shared" si="38"/>
        <v/>
      </c>
      <c r="AG11" s="78"/>
      <c r="AH11" s="78"/>
      <c r="AI11" s="80" t="str">
        <f t="shared" si="39"/>
        <v/>
      </c>
      <c r="AJ11" s="82"/>
      <c r="AK11" s="78"/>
      <c r="AL11" s="78"/>
      <c r="AM11" s="79" t="str">
        <f t="shared" si="40"/>
        <v/>
      </c>
      <c r="AN11" s="78"/>
      <c r="AO11" s="78"/>
      <c r="AP11" s="78"/>
      <c r="AQ11" s="79" t="str">
        <f t="shared" si="41"/>
        <v/>
      </c>
      <c r="AR11" s="78"/>
      <c r="AS11" s="78"/>
      <c r="AT11" s="80" t="str">
        <f t="shared" si="42"/>
        <v/>
      </c>
      <c r="AU11" s="82"/>
      <c r="AV11" s="78"/>
      <c r="AW11" s="77"/>
      <c r="AX11" s="82"/>
      <c r="AY11" s="78"/>
      <c r="AZ11" s="78"/>
      <c r="BA11" s="82"/>
      <c r="BB11" s="77"/>
      <c r="BC11" s="83"/>
      <c r="BD11" s="83"/>
      <c r="BE11" s="163" t="str">
        <f t="shared" si="0"/>
        <v/>
      </c>
      <c r="BF11" s="85" t="str">
        <f>IF(A11="","",IF(K11="y",IF(#REF!="",((P11-X11)/BH11),IF(#REF!="",IF(AB11=P11,((AF11-X11)/BH11),((P11-X11)/(BH11+(AI11/100)))),IF(AQ11=X11,((P11-AQ11)/BH11),IF(AM11=AF11,((AQ11-X11)/BH11),((P11-X11)/(BH11+((AI11/100)+(AT11/100)))))))),(P11-X11)/BH11))</f>
        <v/>
      </c>
      <c r="BG11" s="84" t="str">
        <f t="shared" si="1"/>
        <v/>
      </c>
      <c r="BH11" s="85" t="str">
        <f t="shared" si="2"/>
        <v/>
      </c>
      <c r="BI11" s="84" t="str">
        <f t="shared" si="3"/>
        <v/>
      </c>
      <c r="BJ11" s="84" t="str">
        <f t="shared" si="4"/>
        <v/>
      </c>
      <c r="BK11" s="84" t="str">
        <f t="shared" si="5"/>
        <v/>
      </c>
      <c r="BL11" s="84" t="str">
        <f t="shared" si="6"/>
        <v/>
      </c>
      <c r="BM11" s="84" t="str">
        <f t="shared" si="7"/>
        <v/>
      </c>
      <c r="BN11" s="84" t="str">
        <f t="shared" si="8"/>
        <v/>
      </c>
      <c r="BO11" s="84" t="str">
        <f t="shared" si="9"/>
        <v/>
      </c>
      <c r="BP11" s="85" t="str">
        <f t="shared" si="10"/>
        <v/>
      </c>
      <c r="BQ11" s="84" t="str">
        <f t="shared" si="11"/>
        <v/>
      </c>
      <c r="BR11" s="84" t="str">
        <f t="shared" si="12"/>
        <v/>
      </c>
      <c r="BS11" s="84" t="str">
        <f t="shared" si="13"/>
        <v/>
      </c>
      <c r="BT11" s="84" t="str">
        <f t="shared" si="14"/>
        <v/>
      </c>
      <c r="BU11" s="84" t="str">
        <f t="shared" si="15"/>
        <v/>
      </c>
      <c r="BV11" s="85" t="str">
        <f t="shared" si="16"/>
        <v/>
      </c>
      <c r="BW11" s="84" t="str">
        <f t="shared" si="17"/>
        <v/>
      </c>
      <c r="BX11" s="84" t="str">
        <f t="shared" si="18"/>
        <v/>
      </c>
      <c r="BY11" s="84" t="str">
        <f t="shared" si="19"/>
        <v/>
      </c>
      <c r="BZ11" s="85" t="str">
        <f t="shared" si="20"/>
        <v/>
      </c>
      <c r="CA11" s="84" t="str">
        <f t="shared" si="21"/>
        <v/>
      </c>
      <c r="CB11" s="84" t="str">
        <f t="shared" si="22"/>
        <v/>
      </c>
      <c r="CC11" s="84" t="str">
        <f t="shared" si="23"/>
        <v/>
      </c>
      <c r="CD11" s="84" t="str">
        <f t="shared" si="24"/>
        <v/>
      </c>
      <c r="CE11" s="84" t="str">
        <f t="shared" si="25"/>
        <v/>
      </c>
      <c r="CF11" s="84" t="str">
        <f t="shared" si="26"/>
        <v/>
      </c>
      <c r="CG11" s="84" t="str">
        <f t="shared" si="27"/>
        <v/>
      </c>
      <c r="CH11" s="84" t="str">
        <f t="shared" si="28"/>
        <v/>
      </c>
      <c r="CI11" s="84" t="str">
        <f t="shared" si="29"/>
        <v/>
      </c>
      <c r="CJ11" s="84" t="str">
        <f t="shared" si="30"/>
        <v/>
      </c>
      <c r="CK11" s="84" t="str">
        <f t="shared" si="31"/>
        <v/>
      </c>
      <c r="CL11" s="84" t="str">
        <f t="shared" si="32"/>
        <v/>
      </c>
      <c r="CM11" s="86" t="str">
        <f t="shared" si="33"/>
        <v/>
      </c>
    </row>
    <row r="12" spans="1:94" x14ac:dyDescent="0.2">
      <c r="A12" s="73"/>
      <c r="B12" s="94"/>
      <c r="C12" s="75"/>
      <c r="D12" s="75"/>
      <c r="E12" s="76"/>
      <c r="F12" s="76"/>
      <c r="G12" s="76"/>
      <c r="H12" s="75"/>
      <c r="I12" s="95"/>
      <c r="J12" s="103"/>
      <c r="K12" s="104"/>
      <c r="L12" s="77"/>
      <c r="M12" s="78"/>
      <c r="N12" s="78"/>
      <c r="O12" s="78"/>
      <c r="P12" s="80" t="str">
        <f t="shared" si="34"/>
        <v/>
      </c>
      <c r="Q12" s="78"/>
      <c r="R12" s="78"/>
      <c r="S12" s="80" t="str">
        <f t="shared" si="35"/>
        <v/>
      </c>
      <c r="T12" s="81"/>
      <c r="U12" s="82"/>
      <c r="V12" s="78"/>
      <c r="W12" s="78"/>
      <c r="X12" s="80" t="str">
        <f t="shared" si="36"/>
        <v/>
      </c>
      <c r="Y12" s="82"/>
      <c r="Z12" s="78"/>
      <c r="AA12" s="78"/>
      <c r="AB12" s="79" t="str">
        <f t="shared" si="37"/>
        <v/>
      </c>
      <c r="AC12" s="78"/>
      <c r="AD12" s="78"/>
      <c r="AE12" s="78"/>
      <c r="AF12" s="79" t="str">
        <f t="shared" si="38"/>
        <v/>
      </c>
      <c r="AG12" s="78"/>
      <c r="AH12" s="78"/>
      <c r="AI12" s="80" t="str">
        <f t="shared" si="39"/>
        <v/>
      </c>
      <c r="AJ12" s="82"/>
      <c r="AK12" s="78"/>
      <c r="AL12" s="78"/>
      <c r="AM12" s="79" t="str">
        <f t="shared" si="40"/>
        <v/>
      </c>
      <c r="AN12" s="78"/>
      <c r="AO12" s="78"/>
      <c r="AP12" s="78"/>
      <c r="AQ12" s="79" t="str">
        <f t="shared" si="41"/>
        <v/>
      </c>
      <c r="AR12" s="78"/>
      <c r="AS12" s="78"/>
      <c r="AT12" s="80" t="str">
        <f t="shared" si="42"/>
        <v/>
      </c>
      <c r="AU12" s="82"/>
      <c r="AV12" s="78"/>
      <c r="AW12" s="77"/>
      <c r="AX12" s="82"/>
      <c r="AY12" s="78"/>
      <c r="AZ12" s="78"/>
      <c r="BA12" s="82"/>
      <c r="BB12" s="77"/>
      <c r="BC12" s="83"/>
      <c r="BD12" s="83"/>
      <c r="BE12" s="163" t="str">
        <f t="shared" si="0"/>
        <v/>
      </c>
      <c r="BF12" s="85" t="str">
        <f>IF(A12="","",IF(K12="y",IF(#REF!="",((P12-X12)/BH12),IF(#REF!="",IF(AB12=P12,((AF12-X12)/BH12),((P12-X12)/(BH12+(AI12/100)))),IF(AQ12=X12,((P12-AQ12)/BH12),IF(AM12=AF12,((AQ12-X12)/BH12),((P12-X12)/(BH12+((AI12/100)+(AT12/100)))))))),(P12-X12)/BH12))</f>
        <v/>
      </c>
      <c r="BG12" s="84" t="str">
        <f t="shared" si="1"/>
        <v/>
      </c>
      <c r="BH12" s="85" t="str">
        <f t="shared" si="2"/>
        <v/>
      </c>
      <c r="BI12" s="84" t="str">
        <f t="shared" si="3"/>
        <v/>
      </c>
      <c r="BJ12" s="84" t="str">
        <f t="shared" si="4"/>
        <v/>
      </c>
      <c r="BK12" s="84" t="str">
        <f t="shared" si="5"/>
        <v/>
      </c>
      <c r="BL12" s="84" t="str">
        <f t="shared" si="6"/>
        <v/>
      </c>
      <c r="BM12" s="84" t="str">
        <f t="shared" si="7"/>
        <v/>
      </c>
      <c r="BN12" s="84" t="str">
        <f t="shared" si="8"/>
        <v/>
      </c>
      <c r="BO12" s="84" t="str">
        <f t="shared" si="9"/>
        <v/>
      </c>
      <c r="BP12" s="85" t="str">
        <f t="shared" si="10"/>
        <v/>
      </c>
      <c r="BQ12" s="84" t="str">
        <f t="shared" si="11"/>
        <v/>
      </c>
      <c r="BR12" s="84" t="str">
        <f t="shared" si="12"/>
        <v/>
      </c>
      <c r="BS12" s="84" t="str">
        <f t="shared" si="13"/>
        <v/>
      </c>
      <c r="BT12" s="84" t="str">
        <f t="shared" si="14"/>
        <v/>
      </c>
      <c r="BU12" s="84" t="str">
        <f t="shared" si="15"/>
        <v/>
      </c>
      <c r="BV12" s="85" t="str">
        <f t="shared" si="16"/>
        <v/>
      </c>
      <c r="BW12" s="84" t="str">
        <f t="shared" si="17"/>
        <v/>
      </c>
      <c r="BX12" s="84" t="str">
        <f t="shared" si="18"/>
        <v/>
      </c>
      <c r="BY12" s="84" t="str">
        <f t="shared" si="19"/>
        <v/>
      </c>
      <c r="BZ12" s="85" t="str">
        <f t="shared" si="20"/>
        <v/>
      </c>
      <c r="CA12" s="84" t="str">
        <f t="shared" si="21"/>
        <v/>
      </c>
      <c r="CB12" s="84" t="str">
        <f t="shared" si="22"/>
        <v/>
      </c>
      <c r="CC12" s="84" t="str">
        <f t="shared" si="23"/>
        <v/>
      </c>
      <c r="CD12" s="84" t="str">
        <f t="shared" si="24"/>
        <v/>
      </c>
      <c r="CE12" s="84" t="str">
        <f t="shared" si="25"/>
        <v/>
      </c>
      <c r="CF12" s="84" t="str">
        <f t="shared" si="26"/>
        <v/>
      </c>
      <c r="CG12" s="84" t="str">
        <f t="shared" si="27"/>
        <v/>
      </c>
      <c r="CH12" s="84" t="str">
        <f t="shared" si="28"/>
        <v/>
      </c>
      <c r="CI12" s="84" t="str">
        <f t="shared" si="29"/>
        <v/>
      </c>
      <c r="CJ12" s="84" t="str">
        <f t="shared" si="30"/>
        <v/>
      </c>
      <c r="CK12" s="84" t="str">
        <f t="shared" si="31"/>
        <v/>
      </c>
      <c r="CL12" s="84" t="str">
        <f t="shared" si="32"/>
        <v/>
      </c>
      <c r="CM12" s="86" t="str">
        <f t="shared" si="33"/>
        <v/>
      </c>
    </row>
    <row r="13" spans="1:94" x14ac:dyDescent="0.2">
      <c r="A13" s="73"/>
      <c r="B13" s="94"/>
      <c r="C13" s="75"/>
      <c r="D13" s="75"/>
      <c r="E13" s="76"/>
      <c r="F13" s="76"/>
      <c r="G13" s="76"/>
      <c r="H13" s="75"/>
      <c r="I13" s="95"/>
      <c r="J13" s="103"/>
      <c r="K13" s="104"/>
      <c r="L13" s="77"/>
      <c r="M13" s="78"/>
      <c r="N13" s="78"/>
      <c r="O13" s="78"/>
      <c r="P13" s="80" t="str">
        <f t="shared" si="34"/>
        <v/>
      </c>
      <c r="Q13" s="78"/>
      <c r="R13" s="78"/>
      <c r="S13" s="80" t="str">
        <f t="shared" si="35"/>
        <v/>
      </c>
      <c r="T13" s="81"/>
      <c r="U13" s="82"/>
      <c r="V13" s="78"/>
      <c r="W13" s="78"/>
      <c r="X13" s="80" t="str">
        <f t="shared" si="36"/>
        <v/>
      </c>
      <c r="Y13" s="82"/>
      <c r="Z13" s="78"/>
      <c r="AA13" s="78"/>
      <c r="AB13" s="79" t="str">
        <f t="shared" si="37"/>
        <v/>
      </c>
      <c r="AC13" s="78"/>
      <c r="AD13" s="78"/>
      <c r="AE13" s="78"/>
      <c r="AF13" s="79" t="str">
        <f t="shared" si="38"/>
        <v/>
      </c>
      <c r="AG13" s="78"/>
      <c r="AH13" s="78"/>
      <c r="AI13" s="80" t="str">
        <f t="shared" si="39"/>
        <v/>
      </c>
      <c r="AJ13" s="82"/>
      <c r="AK13" s="78"/>
      <c r="AL13" s="78"/>
      <c r="AM13" s="79" t="str">
        <f t="shared" si="40"/>
        <v/>
      </c>
      <c r="AN13" s="78"/>
      <c r="AO13" s="78"/>
      <c r="AP13" s="78"/>
      <c r="AQ13" s="79" t="str">
        <f t="shared" si="41"/>
        <v/>
      </c>
      <c r="AR13" s="78"/>
      <c r="AS13" s="78"/>
      <c r="AT13" s="80" t="str">
        <f t="shared" si="42"/>
        <v/>
      </c>
      <c r="AU13" s="82"/>
      <c r="AV13" s="78"/>
      <c r="AW13" s="77"/>
      <c r="AX13" s="82"/>
      <c r="AY13" s="78"/>
      <c r="AZ13" s="78"/>
      <c r="BA13" s="82"/>
      <c r="BB13" s="77"/>
      <c r="BC13" s="83"/>
      <c r="BD13" s="83"/>
      <c r="BE13" s="163" t="str">
        <f t="shared" si="0"/>
        <v/>
      </c>
      <c r="BF13" s="85" t="str">
        <f>IF(A13="","",IF(K13="y",IF(#REF!="",((P13-X13)/BH13),IF(#REF!="",IF(AB13=P13,((AF13-X13)/BH13),((P13-X13)/(BH13+(AI13/100)))),IF(AQ13=X13,((P13-AQ13)/BH13),IF(AM13=AF13,((AQ13-X13)/BH13),((P13-X13)/(BH13+((AI13/100)+(AT13/100)))))))),(P13-X13)/BH13))</f>
        <v/>
      </c>
      <c r="BG13" s="84" t="str">
        <f t="shared" si="1"/>
        <v/>
      </c>
      <c r="BH13" s="85" t="str">
        <f t="shared" si="2"/>
        <v/>
      </c>
      <c r="BI13" s="84" t="str">
        <f t="shared" si="3"/>
        <v/>
      </c>
      <c r="BJ13" s="84" t="str">
        <f t="shared" si="4"/>
        <v/>
      </c>
      <c r="BK13" s="84" t="str">
        <f t="shared" si="5"/>
        <v/>
      </c>
      <c r="BL13" s="84" t="str">
        <f t="shared" si="6"/>
        <v/>
      </c>
      <c r="BM13" s="84" t="str">
        <f t="shared" si="7"/>
        <v/>
      </c>
      <c r="BN13" s="84" t="str">
        <f t="shared" si="8"/>
        <v/>
      </c>
      <c r="BO13" s="84" t="str">
        <f t="shared" si="9"/>
        <v/>
      </c>
      <c r="BP13" s="85" t="str">
        <f t="shared" si="10"/>
        <v/>
      </c>
      <c r="BQ13" s="84" t="str">
        <f t="shared" si="11"/>
        <v/>
      </c>
      <c r="BR13" s="84" t="str">
        <f t="shared" si="12"/>
        <v/>
      </c>
      <c r="BS13" s="84" t="str">
        <f t="shared" si="13"/>
        <v/>
      </c>
      <c r="BT13" s="84" t="str">
        <f t="shared" si="14"/>
        <v/>
      </c>
      <c r="BU13" s="84" t="str">
        <f t="shared" si="15"/>
        <v/>
      </c>
      <c r="BV13" s="85" t="str">
        <f t="shared" si="16"/>
        <v/>
      </c>
      <c r="BW13" s="84" t="str">
        <f t="shared" si="17"/>
        <v/>
      </c>
      <c r="BX13" s="84" t="str">
        <f t="shared" si="18"/>
        <v/>
      </c>
      <c r="BY13" s="84" t="str">
        <f t="shared" si="19"/>
        <v/>
      </c>
      <c r="BZ13" s="85" t="str">
        <f t="shared" si="20"/>
        <v/>
      </c>
      <c r="CA13" s="84" t="str">
        <f t="shared" si="21"/>
        <v/>
      </c>
      <c r="CB13" s="84" t="str">
        <f t="shared" si="22"/>
        <v/>
      </c>
      <c r="CC13" s="84" t="str">
        <f t="shared" si="23"/>
        <v/>
      </c>
      <c r="CD13" s="84" t="str">
        <f t="shared" si="24"/>
        <v/>
      </c>
      <c r="CE13" s="84" t="str">
        <f t="shared" si="25"/>
        <v/>
      </c>
      <c r="CF13" s="84" t="str">
        <f t="shared" si="26"/>
        <v/>
      </c>
      <c r="CG13" s="84" t="str">
        <f t="shared" si="27"/>
        <v/>
      </c>
      <c r="CH13" s="84" t="str">
        <f t="shared" si="28"/>
        <v/>
      </c>
      <c r="CI13" s="84" t="str">
        <f t="shared" si="29"/>
        <v/>
      </c>
      <c r="CJ13" s="84" t="str">
        <f t="shared" si="30"/>
        <v/>
      </c>
      <c r="CK13" s="84" t="str">
        <f t="shared" si="31"/>
        <v/>
      </c>
      <c r="CL13" s="84" t="str">
        <f t="shared" si="32"/>
        <v/>
      </c>
      <c r="CM13" s="86" t="str">
        <f t="shared" si="33"/>
        <v/>
      </c>
    </row>
    <row r="14" spans="1:94" x14ac:dyDescent="0.2">
      <c r="A14" s="73"/>
      <c r="B14" s="94"/>
      <c r="C14" s="75"/>
      <c r="D14" s="75"/>
      <c r="E14" s="76"/>
      <c r="F14" s="76"/>
      <c r="G14" s="76"/>
      <c r="H14" s="75"/>
      <c r="I14" s="95"/>
      <c r="J14" s="103"/>
      <c r="K14" s="104"/>
      <c r="L14" s="77"/>
      <c r="M14" s="78"/>
      <c r="N14" s="78"/>
      <c r="O14" s="78"/>
      <c r="P14" s="80" t="str">
        <f t="shared" si="34"/>
        <v/>
      </c>
      <c r="Q14" s="78"/>
      <c r="R14" s="78"/>
      <c r="S14" s="80" t="str">
        <f t="shared" si="35"/>
        <v/>
      </c>
      <c r="T14" s="81"/>
      <c r="U14" s="82"/>
      <c r="V14" s="78"/>
      <c r="W14" s="78"/>
      <c r="X14" s="80" t="str">
        <f t="shared" si="36"/>
        <v/>
      </c>
      <c r="Y14" s="82"/>
      <c r="Z14" s="78"/>
      <c r="AA14" s="78"/>
      <c r="AB14" s="79" t="str">
        <f t="shared" si="37"/>
        <v/>
      </c>
      <c r="AC14" s="78"/>
      <c r="AD14" s="78"/>
      <c r="AE14" s="78"/>
      <c r="AF14" s="79" t="str">
        <f t="shared" si="38"/>
        <v/>
      </c>
      <c r="AG14" s="78"/>
      <c r="AH14" s="78"/>
      <c r="AI14" s="80" t="str">
        <f t="shared" si="39"/>
        <v/>
      </c>
      <c r="AJ14" s="82"/>
      <c r="AK14" s="78"/>
      <c r="AL14" s="78"/>
      <c r="AM14" s="79" t="str">
        <f t="shared" si="40"/>
        <v/>
      </c>
      <c r="AN14" s="78"/>
      <c r="AO14" s="78"/>
      <c r="AP14" s="78"/>
      <c r="AQ14" s="79" t="str">
        <f t="shared" si="41"/>
        <v/>
      </c>
      <c r="AR14" s="78"/>
      <c r="AS14" s="78"/>
      <c r="AT14" s="80" t="str">
        <f t="shared" si="42"/>
        <v/>
      </c>
      <c r="AU14" s="82"/>
      <c r="AV14" s="78"/>
      <c r="AW14" s="77"/>
      <c r="AX14" s="82"/>
      <c r="AY14" s="78"/>
      <c r="AZ14" s="78"/>
      <c r="BA14" s="82"/>
      <c r="BB14" s="77"/>
      <c r="BC14" s="83"/>
      <c r="BD14" s="83"/>
      <c r="BE14" s="163" t="str">
        <f t="shared" si="0"/>
        <v/>
      </c>
      <c r="BF14" s="85" t="str">
        <f>IF(A14="","",IF(K14="y",IF(#REF!="",((P14-X14)/BH14),IF(#REF!="",IF(AB14=P14,((AF14-X14)/BH14),((P14-X14)/(BH14+(AI14/100)))),IF(AQ14=X14,((P14-AQ14)/BH14),IF(AM14=AF14,((AQ14-X14)/BH14),((P14-X14)/(BH14+((AI14/100)+(AT14/100)))))))),(P14-X14)/BH14))</f>
        <v/>
      </c>
      <c r="BG14" s="84" t="str">
        <f t="shared" si="1"/>
        <v/>
      </c>
      <c r="BH14" s="85" t="str">
        <f t="shared" si="2"/>
        <v/>
      </c>
      <c r="BI14" s="84" t="str">
        <f t="shared" si="3"/>
        <v/>
      </c>
      <c r="BJ14" s="84" t="str">
        <f t="shared" si="4"/>
        <v/>
      </c>
      <c r="BK14" s="84" t="str">
        <f t="shared" si="5"/>
        <v/>
      </c>
      <c r="BL14" s="84" t="str">
        <f t="shared" si="6"/>
        <v/>
      </c>
      <c r="BM14" s="84" t="str">
        <f t="shared" si="7"/>
        <v/>
      </c>
      <c r="BN14" s="84" t="str">
        <f t="shared" si="8"/>
        <v/>
      </c>
      <c r="BO14" s="84" t="str">
        <f t="shared" si="9"/>
        <v/>
      </c>
      <c r="BP14" s="85" t="str">
        <f t="shared" si="10"/>
        <v/>
      </c>
      <c r="BQ14" s="84" t="str">
        <f t="shared" si="11"/>
        <v/>
      </c>
      <c r="BR14" s="84" t="str">
        <f t="shared" si="12"/>
        <v/>
      </c>
      <c r="BS14" s="84" t="str">
        <f t="shared" si="13"/>
        <v/>
      </c>
      <c r="BT14" s="84" t="str">
        <f t="shared" si="14"/>
        <v/>
      </c>
      <c r="BU14" s="84" t="str">
        <f t="shared" si="15"/>
        <v/>
      </c>
      <c r="BV14" s="85" t="str">
        <f t="shared" si="16"/>
        <v/>
      </c>
      <c r="BW14" s="84" t="str">
        <f t="shared" si="17"/>
        <v/>
      </c>
      <c r="BX14" s="84" t="str">
        <f t="shared" si="18"/>
        <v/>
      </c>
      <c r="BY14" s="84" t="str">
        <f t="shared" si="19"/>
        <v/>
      </c>
      <c r="BZ14" s="85" t="str">
        <f t="shared" si="20"/>
        <v/>
      </c>
      <c r="CA14" s="84" t="str">
        <f t="shared" si="21"/>
        <v/>
      </c>
      <c r="CB14" s="84" t="str">
        <f t="shared" si="22"/>
        <v/>
      </c>
      <c r="CC14" s="84" t="str">
        <f t="shared" si="23"/>
        <v/>
      </c>
      <c r="CD14" s="84" t="str">
        <f t="shared" si="24"/>
        <v/>
      </c>
      <c r="CE14" s="84" t="str">
        <f t="shared" si="25"/>
        <v/>
      </c>
      <c r="CF14" s="84" t="str">
        <f t="shared" si="26"/>
        <v/>
      </c>
      <c r="CG14" s="84" t="str">
        <f t="shared" si="27"/>
        <v/>
      </c>
      <c r="CH14" s="84" t="str">
        <f t="shared" si="28"/>
        <v/>
      </c>
      <c r="CI14" s="84" t="str">
        <f t="shared" si="29"/>
        <v/>
      </c>
      <c r="CJ14" s="84" t="str">
        <f t="shared" si="30"/>
        <v/>
      </c>
      <c r="CK14" s="84" t="str">
        <f t="shared" si="31"/>
        <v/>
      </c>
      <c r="CL14" s="84" t="str">
        <f t="shared" si="32"/>
        <v/>
      </c>
      <c r="CM14" s="86" t="str">
        <f t="shared" si="33"/>
        <v/>
      </c>
    </row>
    <row r="15" spans="1:94" x14ac:dyDescent="0.2">
      <c r="A15" s="73"/>
      <c r="B15" s="94"/>
      <c r="C15" s="75"/>
      <c r="D15" s="75"/>
      <c r="E15" s="76"/>
      <c r="F15" s="76"/>
      <c r="G15" s="76"/>
      <c r="H15" s="75"/>
      <c r="I15" s="95"/>
      <c r="J15" s="103"/>
      <c r="K15" s="104"/>
      <c r="L15" s="77"/>
      <c r="M15" s="78"/>
      <c r="N15" s="78"/>
      <c r="O15" s="78"/>
      <c r="P15" s="80" t="str">
        <f t="shared" si="34"/>
        <v/>
      </c>
      <c r="Q15" s="78"/>
      <c r="R15" s="78"/>
      <c r="S15" s="80" t="str">
        <f t="shared" si="35"/>
        <v/>
      </c>
      <c r="T15" s="81"/>
      <c r="U15" s="82"/>
      <c r="V15" s="78"/>
      <c r="W15" s="78"/>
      <c r="X15" s="80" t="str">
        <f t="shared" si="36"/>
        <v/>
      </c>
      <c r="Y15" s="82"/>
      <c r="Z15" s="78"/>
      <c r="AA15" s="78"/>
      <c r="AB15" s="79" t="str">
        <f t="shared" si="37"/>
        <v/>
      </c>
      <c r="AC15" s="78"/>
      <c r="AD15" s="78"/>
      <c r="AE15" s="78"/>
      <c r="AF15" s="79" t="str">
        <f t="shared" si="38"/>
        <v/>
      </c>
      <c r="AG15" s="78"/>
      <c r="AH15" s="78"/>
      <c r="AI15" s="80" t="str">
        <f t="shared" si="39"/>
        <v/>
      </c>
      <c r="AJ15" s="82"/>
      <c r="AK15" s="78"/>
      <c r="AL15" s="78"/>
      <c r="AM15" s="79" t="str">
        <f t="shared" si="40"/>
        <v/>
      </c>
      <c r="AN15" s="78"/>
      <c r="AO15" s="78"/>
      <c r="AP15" s="78"/>
      <c r="AQ15" s="79" t="str">
        <f t="shared" si="41"/>
        <v/>
      </c>
      <c r="AR15" s="78"/>
      <c r="AS15" s="78"/>
      <c r="AT15" s="80" t="str">
        <f t="shared" si="42"/>
        <v/>
      </c>
      <c r="AU15" s="82"/>
      <c r="AV15" s="78"/>
      <c r="AW15" s="77"/>
      <c r="AX15" s="82"/>
      <c r="AY15" s="78"/>
      <c r="AZ15" s="78"/>
      <c r="BA15" s="82"/>
      <c r="BB15" s="77"/>
      <c r="BC15" s="83"/>
      <c r="BD15" s="83"/>
      <c r="BE15" s="163" t="str">
        <f t="shared" si="0"/>
        <v/>
      </c>
      <c r="BF15" s="85" t="str">
        <f>IF(A15="","",IF(K15="y",IF(#REF!="",((P15-X15)/BH15),IF(#REF!="",IF(AB15=P15,((AF15-X15)/BH15),((P15-X15)/(BH15+(AI15/100)))),IF(AQ15=X15,((P15-AQ15)/BH15),IF(AM15=AF15,((AQ15-X15)/BH15),((P15-X15)/(BH15+((AI15/100)+(AT15/100)))))))),(P15-X15)/BH15))</f>
        <v/>
      </c>
      <c r="BG15" s="84" t="str">
        <f t="shared" si="1"/>
        <v/>
      </c>
      <c r="BH15" s="85" t="str">
        <f t="shared" si="2"/>
        <v/>
      </c>
      <c r="BI15" s="84" t="str">
        <f t="shared" si="3"/>
        <v/>
      </c>
      <c r="BJ15" s="84" t="str">
        <f t="shared" si="4"/>
        <v/>
      </c>
      <c r="BK15" s="84" t="str">
        <f t="shared" si="5"/>
        <v/>
      </c>
      <c r="BL15" s="84" t="str">
        <f t="shared" si="6"/>
        <v/>
      </c>
      <c r="BM15" s="84" t="str">
        <f t="shared" si="7"/>
        <v/>
      </c>
      <c r="BN15" s="84" t="str">
        <f t="shared" si="8"/>
        <v/>
      </c>
      <c r="BO15" s="84" t="str">
        <f t="shared" si="9"/>
        <v/>
      </c>
      <c r="BP15" s="85" t="str">
        <f t="shared" si="10"/>
        <v/>
      </c>
      <c r="BQ15" s="84" t="str">
        <f t="shared" si="11"/>
        <v/>
      </c>
      <c r="BR15" s="84" t="str">
        <f t="shared" si="12"/>
        <v/>
      </c>
      <c r="BS15" s="84" t="str">
        <f t="shared" si="13"/>
        <v/>
      </c>
      <c r="BT15" s="84" t="str">
        <f t="shared" si="14"/>
        <v/>
      </c>
      <c r="BU15" s="84" t="str">
        <f t="shared" si="15"/>
        <v/>
      </c>
      <c r="BV15" s="85" t="str">
        <f t="shared" si="16"/>
        <v/>
      </c>
      <c r="BW15" s="84" t="str">
        <f t="shared" si="17"/>
        <v/>
      </c>
      <c r="BX15" s="84" t="str">
        <f t="shared" si="18"/>
        <v/>
      </c>
      <c r="BY15" s="84" t="str">
        <f t="shared" si="19"/>
        <v/>
      </c>
      <c r="BZ15" s="85" t="str">
        <f t="shared" si="20"/>
        <v/>
      </c>
      <c r="CA15" s="84" t="str">
        <f t="shared" si="21"/>
        <v/>
      </c>
      <c r="CB15" s="84" t="str">
        <f t="shared" si="22"/>
        <v/>
      </c>
      <c r="CC15" s="84" t="str">
        <f t="shared" si="23"/>
        <v/>
      </c>
      <c r="CD15" s="84" t="str">
        <f t="shared" si="24"/>
        <v/>
      </c>
      <c r="CE15" s="84" t="str">
        <f t="shared" si="25"/>
        <v/>
      </c>
      <c r="CF15" s="84" t="str">
        <f t="shared" si="26"/>
        <v/>
      </c>
      <c r="CG15" s="84" t="str">
        <f t="shared" si="27"/>
        <v/>
      </c>
      <c r="CH15" s="84" t="str">
        <f t="shared" si="28"/>
        <v/>
      </c>
      <c r="CI15" s="84" t="str">
        <f t="shared" si="29"/>
        <v/>
      </c>
      <c r="CJ15" s="84" t="str">
        <f t="shared" si="30"/>
        <v/>
      </c>
      <c r="CK15" s="84" t="str">
        <f t="shared" si="31"/>
        <v/>
      </c>
      <c r="CL15" s="84" t="str">
        <f t="shared" si="32"/>
        <v/>
      </c>
      <c r="CM15" s="86" t="str">
        <f t="shared" si="33"/>
        <v/>
      </c>
    </row>
    <row r="16" spans="1:94" x14ac:dyDescent="0.2">
      <c r="A16" s="73"/>
      <c r="B16" s="94"/>
      <c r="C16" s="75"/>
      <c r="D16" s="75"/>
      <c r="E16" s="76"/>
      <c r="F16" s="76"/>
      <c r="G16" s="76"/>
      <c r="H16" s="75"/>
      <c r="I16" s="95"/>
      <c r="J16" s="103"/>
      <c r="K16" s="104"/>
      <c r="L16" s="77"/>
      <c r="M16" s="78"/>
      <c r="N16" s="78"/>
      <c r="O16" s="78"/>
      <c r="P16" s="80" t="str">
        <f t="shared" si="34"/>
        <v/>
      </c>
      <c r="Q16" s="78"/>
      <c r="R16" s="78"/>
      <c r="S16" s="80" t="str">
        <f t="shared" si="35"/>
        <v/>
      </c>
      <c r="T16" s="81"/>
      <c r="U16" s="82"/>
      <c r="V16" s="78"/>
      <c r="W16" s="78"/>
      <c r="X16" s="80" t="str">
        <f t="shared" si="36"/>
        <v/>
      </c>
      <c r="Y16" s="82"/>
      <c r="Z16" s="78"/>
      <c r="AA16" s="78"/>
      <c r="AB16" s="79" t="str">
        <f t="shared" si="37"/>
        <v/>
      </c>
      <c r="AC16" s="78"/>
      <c r="AD16" s="78"/>
      <c r="AE16" s="78"/>
      <c r="AF16" s="79" t="str">
        <f t="shared" si="38"/>
        <v/>
      </c>
      <c r="AG16" s="78"/>
      <c r="AH16" s="78"/>
      <c r="AI16" s="80" t="str">
        <f t="shared" si="39"/>
        <v/>
      </c>
      <c r="AJ16" s="82"/>
      <c r="AK16" s="78"/>
      <c r="AL16" s="78"/>
      <c r="AM16" s="79" t="str">
        <f t="shared" si="40"/>
        <v/>
      </c>
      <c r="AN16" s="78"/>
      <c r="AO16" s="78"/>
      <c r="AP16" s="78"/>
      <c r="AQ16" s="79" t="str">
        <f t="shared" si="41"/>
        <v/>
      </c>
      <c r="AR16" s="78"/>
      <c r="AS16" s="78"/>
      <c r="AT16" s="80" t="str">
        <f t="shared" si="42"/>
        <v/>
      </c>
      <c r="AU16" s="82"/>
      <c r="AV16" s="78"/>
      <c r="AW16" s="77"/>
      <c r="AX16" s="82"/>
      <c r="AY16" s="78"/>
      <c r="AZ16" s="78"/>
      <c r="BA16" s="82"/>
      <c r="BB16" s="77"/>
      <c r="BC16" s="83"/>
      <c r="BD16" s="83"/>
      <c r="BE16" s="163" t="str">
        <f t="shared" si="0"/>
        <v/>
      </c>
      <c r="BF16" s="85" t="str">
        <f>IF(A16="","",IF(K16="y",IF(#REF!="",((P16-X16)/BH16),IF(#REF!="",IF(AB16=P16,((AF16-X16)/BH16),((P16-X16)/(BH16+(AI16/100)))),IF(AQ16=X16,((P16-AQ16)/BH16),IF(AM16=AF16,((AQ16-X16)/BH16),((P16-X16)/(BH16+((AI16/100)+(AT16/100)))))))),(P16-X16)/BH16))</f>
        <v/>
      </c>
      <c r="BG16" s="84" t="str">
        <f t="shared" si="1"/>
        <v/>
      </c>
      <c r="BH16" s="85" t="str">
        <f t="shared" si="2"/>
        <v/>
      </c>
      <c r="BI16" s="84" t="str">
        <f t="shared" si="3"/>
        <v/>
      </c>
      <c r="BJ16" s="84" t="str">
        <f t="shared" si="4"/>
        <v/>
      </c>
      <c r="BK16" s="84" t="str">
        <f t="shared" si="5"/>
        <v/>
      </c>
      <c r="BL16" s="84" t="str">
        <f t="shared" si="6"/>
        <v/>
      </c>
      <c r="BM16" s="84" t="str">
        <f t="shared" si="7"/>
        <v/>
      </c>
      <c r="BN16" s="84" t="str">
        <f t="shared" si="8"/>
        <v/>
      </c>
      <c r="BO16" s="84" t="str">
        <f t="shared" si="9"/>
        <v/>
      </c>
      <c r="BP16" s="85" t="str">
        <f t="shared" si="10"/>
        <v/>
      </c>
      <c r="BQ16" s="84" t="str">
        <f t="shared" si="11"/>
        <v/>
      </c>
      <c r="BR16" s="84" t="str">
        <f t="shared" si="12"/>
        <v/>
      </c>
      <c r="BS16" s="84" t="str">
        <f t="shared" si="13"/>
        <v/>
      </c>
      <c r="BT16" s="84" t="str">
        <f t="shared" si="14"/>
        <v/>
      </c>
      <c r="BU16" s="84" t="str">
        <f t="shared" si="15"/>
        <v/>
      </c>
      <c r="BV16" s="85" t="str">
        <f t="shared" si="16"/>
        <v/>
      </c>
      <c r="BW16" s="84" t="str">
        <f t="shared" si="17"/>
        <v/>
      </c>
      <c r="BX16" s="84" t="str">
        <f t="shared" si="18"/>
        <v/>
      </c>
      <c r="BY16" s="84" t="str">
        <f t="shared" si="19"/>
        <v/>
      </c>
      <c r="BZ16" s="85" t="str">
        <f t="shared" si="20"/>
        <v/>
      </c>
      <c r="CA16" s="84" t="str">
        <f t="shared" si="21"/>
        <v/>
      </c>
      <c r="CB16" s="84" t="str">
        <f t="shared" si="22"/>
        <v/>
      </c>
      <c r="CC16" s="84" t="str">
        <f t="shared" si="23"/>
        <v/>
      </c>
      <c r="CD16" s="84" t="str">
        <f t="shared" si="24"/>
        <v/>
      </c>
      <c r="CE16" s="84" t="str">
        <f t="shared" si="25"/>
        <v/>
      </c>
      <c r="CF16" s="84" t="str">
        <f t="shared" si="26"/>
        <v/>
      </c>
      <c r="CG16" s="84" t="str">
        <f t="shared" si="27"/>
        <v/>
      </c>
      <c r="CH16" s="84" t="str">
        <f t="shared" si="28"/>
        <v/>
      </c>
      <c r="CI16" s="84" t="str">
        <f t="shared" si="29"/>
        <v/>
      </c>
      <c r="CJ16" s="84" t="str">
        <f t="shared" si="30"/>
        <v/>
      </c>
      <c r="CK16" s="84" t="str">
        <f t="shared" si="31"/>
        <v/>
      </c>
      <c r="CL16" s="84" t="str">
        <f t="shared" si="32"/>
        <v/>
      </c>
      <c r="CM16" s="86" t="str">
        <f t="shared" si="33"/>
        <v/>
      </c>
    </row>
    <row r="17" spans="1:91" x14ac:dyDescent="0.2">
      <c r="A17" s="73"/>
      <c r="B17" s="94"/>
      <c r="C17" s="75"/>
      <c r="D17" s="75"/>
      <c r="E17" s="76"/>
      <c r="F17" s="76"/>
      <c r="G17" s="76"/>
      <c r="H17" s="75"/>
      <c r="I17" s="95"/>
      <c r="J17" s="103"/>
      <c r="K17" s="104"/>
      <c r="L17" s="77"/>
      <c r="M17" s="78"/>
      <c r="N17" s="78"/>
      <c r="O17" s="78"/>
      <c r="P17" s="80" t="str">
        <f t="shared" si="34"/>
        <v/>
      </c>
      <c r="Q17" s="78"/>
      <c r="R17" s="78"/>
      <c r="S17" s="80" t="str">
        <f t="shared" si="35"/>
        <v/>
      </c>
      <c r="T17" s="81"/>
      <c r="U17" s="82"/>
      <c r="V17" s="78"/>
      <c r="W17" s="78"/>
      <c r="X17" s="80" t="str">
        <f t="shared" si="36"/>
        <v/>
      </c>
      <c r="Y17" s="82"/>
      <c r="Z17" s="78"/>
      <c r="AA17" s="78"/>
      <c r="AB17" s="79" t="str">
        <f t="shared" si="37"/>
        <v/>
      </c>
      <c r="AC17" s="78"/>
      <c r="AD17" s="78"/>
      <c r="AE17" s="78"/>
      <c r="AF17" s="79" t="str">
        <f t="shared" si="38"/>
        <v/>
      </c>
      <c r="AG17" s="78"/>
      <c r="AH17" s="78"/>
      <c r="AI17" s="80" t="str">
        <f t="shared" si="39"/>
        <v/>
      </c>
      <c r="AJ17" s="82"/>
      <c r="AK17" s="78"/>
      <c r="AL17" s="78"/>
      <c r="AM17" s="79" t="str">
        <f t="shared" si="40"/>
        <v/>
      </c>
      <c r="AN17" s="78"/>
      <c r="AO17" s="78"/>
      <c r="AP17" s="78"/>
      <c r="AQ17" s="79" t="str">
        <f t="shared" si="41"/>
        <v/>
      </c>
      <c r="AR17" s="78"/>
      <c r="AS17" s="78"/>
      <c r="AT17" s="80" t="str">
        <f t="shared" si="42"/>
        <v/>
      </c>
      <c r="AU17" s="82"/>
      <c r="AV17" s="78"/>
      <c r="AW17" s="77"/>
      <c r="AX17" s="82"/>
      <c r="AY17" s="78"/>
      <c r="AZ17" s="78"/>
      <c r="BA17" s="82"/>
      <c r="BB17" s="77"/>
      <c r="BC17" s="83"/>
      <c r="BD17" s="83"/>
      <c r="BE17" s="163" t="str">
        <f t="shared" si="0"/>
        <v/>
      </c>
      <c r="BF17" s="85" t="str">
        <f>IF(A17="","",IF(K17="y",IF(#REF!="",((P17-X17)/BH17),IF(#REF!="",IF(AB17=P17,((AF17-X17)/BH17),((P17-X17)/(BH17+(AI17/100)))),IF(AQ17=X17,((P17-AQ17)/BH17),IF(AM17=AF17,((AQ17-X17)/BH17),((P17-X17)/(BH17+((AI17/100)+(AT17/100)))))))),(P17-X17)/BH17))</f>
        <v/>
      </c>
      <c r="BG17" s="84" t="str">
        <f t="shared" si="1"/>
        <v/>
      </c>
      <c r="BH17" s="85" t="str">
        <f t="shared" si="2"/>
        <v/>
      </c>
      <c r="BI17" s="84" t="str">
        <f t="shared" si="3"/>
        <v/>
      </c>
      <c r="BJ17" s="84" t="str">
        <f t="shared" si="4"/>
        <v/>
      </c>
      <c r="BK17" s="84" t="str">
        <f t="shared" si="5"/>
        <v/>
      </c>
      <c r="BL17" s="84" t="str">
        <f t="shared" si="6"/>
        <v/>
      </c>
      <c r="BM17" s="84" t="str">
        <f t="shared" si="7"/>
        <v/>
      </c>
      <c r="BN17" s="84" t="str">
        <f t="shared" si="8"/>
        <v/>
      </c>
      <c r="BO17" s="84" t="str">
        <f t="shared" si="9"/>
        <v/>
      </c>
      <c r="BP17" s="85" t="str">
        <f t="shared" si="10"/>
        <v/>
      </c>
      <c r="BQ17" s="84" t="str">
        <f t="shared" si="11"/>
        <v/>
      </c>
      <c r="BR17" s="84" t="str">
        <f t="shared" si="12"/>
        <v/>
      </c>
      <c r="BS17" s="84" t="str">
        <f t="shared" si="13"/>
        <v/>
      </c>
      <c r="BT17" s="84" t="str">
        <f t="shared" si="14"/>
        <v/>
      </c>
      <c r="BU17" s="84" t="str">
        <f t="shared" si="15"/>
        <v/>
      </c>
      <c r="BV17" s="85" t="str">
        <f t="shared" si="16"/>
        <v/>
      </c>
      <c r="BW17" s="84" t="str">
        <f t="shared" si="17"/>
        <v/>
      </c>
      <c r="BX17" s="84" t="str">
        <f t="shared" si="18"/>
        <v/>
      </c>
      <c r="BY17" s="84" t="str">
        <f t="shared" si="19"/>
        <v/>
      </c>
      <c r="BZ17" s="85" t="str">
        <f t="shared" si="20"/>
        <v/>
      </c>
      <c r="CA17" s="84" t="str">
        <f t="shared" si="21"/>
        <v/>
      </c>
      <c r="CB17" s="84" t="str">
        <f t="shared" si="22"/>
        <v/>
      </c>
      <c r="CC17" s="84" t="str">
        <f t="shared" si="23"/>
        <v/>
      </c>
      <c r="CD17" s="84" t="str">
        <f t="shared" si="24"/>
        <v/>
      </c>
      <c r="CE17" s="84" t="str">
        <f t="shared" si="25"/>
        <v/>
      </c>
      <c r="CF17" s="84" t="str">
        <f t="shared" si="26"/>
        <v/>
      </c>
      <c r="CG17" s="84" t="str">
        <f t="shared" si="27"/>
        <v/>
      </c>
      <c r="CH17" s="84" t="str">
        <f t="shared" si="28"/>
        <v/>
      </c>
      <c r="CI17" s="84" t="str">
        <f t="shared" si="29"/>
        <v/>
      </c>
      <c r="CJ17" s="84" t="str">
        <f t="shared" si="30"/>
        <v/>
      </c>
      <c r="CK17" s="84" t="str">
        <f t="shared" si="31"/>
        <v/>
      </c>
      <c r="CL17" s="84" t="str">
        <f t="shared" si="32"/>
        <v/>
      </c>
      <c r="CM17" s="86" t="str">
        <f t="shared" si="33"/>
        <v/>
      </c>
    </row>
    <row r="18" spans="1:91" x14ac:dyDescent="0.2">
      <c r="A18" s="73"/>
      <c r="B18" s="94"/>
      <c r="C18" s="75"/>
      <c r="D18" s="75"/>
      <c r="E18" s="76"/>
      <c r="F18" s="76"/>
      <c r="G18" s="76"/>
      <c r="H18" s="75"/>
      <c r="I18" s="95"/>
      <c r="J18" s="103"/>
      <c r="K18" s="104"/>
      <c r="L18" s="77"/>
      <c r="M18" s="78"/>
      <c r="N18" s="78"/>
      <c r="O18" s="78"/>
      <c r="P18" s="80" t="str">
        <f t="shared" si="34"/>
        <v/>
      </c>
      <c r="Q18" s="78"/>
      <c r="R18" s="78"/>
      <c r="S18" s="80" t="str">
        <f t="shared" si="35"/>
        <v/>
      </c>
      <c r="T18" s="81"/>
      <c r="U18" s="82"/>
      <c r="V18" s="78"/>
      <c r="W18" s="78"/>
      <c r="X18" s="80" t="str">
        <f t="shared" si="36"/>
        <v/>
      </c>
      <c r="Y18" s="82"/>
      <c r="Z18" s="78"/>
      <c r="AA18" s="78"/>
      <c r="AB18" s="79" t="str">
        <f t="shared" si="37"/>
        <v/>
      </c>
      <c r="AC18" s="78"/>
      <c r="AD18" s="78"/>
      <c r="AE18" s="78"/>
      <c r="AF18" s="79" t="str">
        <f t="shared" si="38"/>
        <v/>
      </c>
      <c r="AG18" s="78"/>
      <c r="AH18" s="78"/>
      <c r="AI18" s="80" t="str">
        <f t="shared" si="39"/>
        <v/>
      </c>
      <c r="AJ18" s="82"/>
      <c r="AK18" s="78"/>
      <c r="AL18" s="78"/>
      <c r="AM18" s="79" t="str">
        <f t="shared" si="40"/>
        <v/>
      </c>
      <c r="AN18" s="78"/>
      <c r="AO18" s="78"/>
      <c r="AP18" s="78"/>
      <c r="AQ18" s="79" t="str">
        <f t="shared" si="41"/>
        <v/>
      </c>
      <c r="AR18" s="78"/>
      <c r="AS18" s="78"/>
      <c r="AT18" s="80" t="str">
        <f t="shared" si="42"/>
        <v/>
      </c>
      <c r="AU18" s="82"/>
      <c r="AV18" s="78"/>
      <c r="AW18" s="77"/>
      <c r="AX18" s="82"/>
      <c r="AY18" s="78"/>
      <c r="AZ18" s="78"/>
      <c r="BA18" s="82"/>
      <c r="BB18" s="77"/>
      <c r="BC18" s="83"/>
      <c r="BD18" s="83"/>
      <c r="BE18" s="163" t="str">
        <f t="shared" si="0"/>
        <v/>
      </c>
      <c r="BF18" s="85" t="str">
        <f>IF(A18="","",IF(K18="y",IF(#REF!="",((P18-X18)/BH18),IF(#REF!="",IF(AB18=P18,((AF18-X18)/BH18),((P18-X18)/(BH18+(AI18/100)))),IF(AQ18=X18,((P18-AQ18)/BH18),IF(AM18=AF18,((AQ18-X18)/BH18),((P18-X18)/(BH18+((AI18/100)+(AT18/100)))))))),(P18-X18)/BH18))</f>
        <v/>
      </c>
      <c r="BG18" s="84" t="str">
        <f t="shared" si="1"/>
        <v/>
      </c>
      <c r="BH18" s="85" t="str">
        <f t="shared" si="2"/>
        <v/>
      </c>
      <c r="BI18" s="84" t="str">
        <f t="shared" si="3"/>
        <v/>
      </c>
      <c r="BJ18" s="84" t="str">
        <f t="shared" si="4"/>
        <v/>
      </c>
      <c r="BK18" s="84" t="str">
        <f t="shared" si="5"/>
        <v/>
      </c>
      <c r="BL18" s="84" t="str">
        <f t="shared" si="6"/>
        <v/>
      </c>
      <c r="BM18" s="84" t="str">
        <f t="shared" si="7"/>
        <v/>
      </c>
      <c r="BN18" s="84" t="str">
        <f t="shared" si="8"/>
        <v/>
      </c>
      <c r="BO18" s="84" t="str">
        <f t="shared" si="9"/>
        <v/>
      </c>
      <c r="BP18" s="85" t="str">
        <f t="shared" si="10"/>
        <v/>
      </c>
      <c r="BQ18" s="84" t="str">
        <f t="shared" si="11"/>
        <v/>
      </c>
      <c r="BR18" s="84" t="str">
        <f t="shared" si="12"/>
        <v/>
      </c>
      <c r="BS18" s="84" t="str">
        <f t="shared" si="13"/>
        <v/>
      </c>
      <c r="BT18" s="84" t="str">
        <f t="shared" si="14"/>
        <v/>
      </c>
      <c r="BU18" s="84" t="str">
        <f t="shared" si="15"/>
        <v/>
      </c>
      <c r="BV18" s="85" t="str">
        <f t="shared" si="16"/>
        <v/>
      </c>
      <c r="BW18" s="84" t="str">
        <f t="shared" si="17"/>
        <v/>
      </c>
      <c r="BX18" s="84" t="str">
        <f t="shared" si="18"/>
        <v/>
      </c>
      <c r="BY18" s="84" t="str">
        <f t="shared" si="19"/>
        <v/>
      </c>
      <c r="BZ18" s="85" t="str">
        <f t="shared" si="20"/>
        <v/>
      </c>
      <c r="CA18" s="84" t="str">
        <f t="shared" si="21"/>
        <v/>
      </c>
      <c r="CB18" s="84" t="str">
        <f t="shared" si="22"/>
        <v/>
      </c>
      <c r="CC18" s="84" t="str">
        <f t="shared" si="23"/>
        <v/>
      </c>
      <c r="CD18" s="84" t="str">
        <f t="shared" si="24"/>
        <v/>
      </c>
      <c r="CE18" s="84" t="str">
        <f t="shared" si="25"/>
        <v/>
      </c>
      <c r="CF18" s="84" t="str">
        <f t="shared" si="26"/>
        <v/>
      </c>
      <c r="CG18" s="84" t="str">
        <f t="shared" si="27"/>
        <v/>
      </c>
      <c r="CH18" s="84" t="str">
        <f t="shared" si="28"/>
        <v/>
      </c>
      <c r="CI18" s="84" t="str">
        <f t="shared" si="29"/>
        <v/>
      </c>
      <c r="CJ18" s="84" t="str">
        <f t="shared" si="30"/>
        <v/>
      </c>
      <c r="CK18" s="84" t="str">
        <f t="shared" si="31"/>
        <v/>
      </c>
      <c r="CL18" s="84" t="str">
        <f t="shared" si="32"/>
        <v/>
      </c>
      <c r="CM18" s="86" t="str">
        <f t="shared" si="33"/>
        <v/>
      </c>
    </row>
    <row r="19" spans="1:91" x14ac:dyDescent="0.2">
      <c r="A19" s="73"/>
      <c r="B19" s="94"/>
      <c r="C19" s="75"/>
      <c r="D19" s="75"/>
      <c r="E19" s="76"/>
      <c r="F19" s="76"/>
      <c r="G19" s="76"/>
      <c r="H19" s="75"/>
      <c r="I19" s="95"/>
      <c r="J19" s="103"/>
      <c r="K19" s="104"/>
      <c r="L19" s="77"/>
      <c r="M19" s="78"/>
      <c r="N19" s="78"/>
      <c r="O19" s="78"/>
      <c r="P19" s="80" t="str">
        <f t="shared" si="34"/>
        <v/>
      </c>
      <c r="Q19" s="78"/>
      <c r="R19" s="78"/>
      <c r="S19" s="80" t="str">
        <f t="shared" si="35"/>
        <v/>
      </c>
      <c r="T19" s="81"/>
      <c r="U19" s="82"/>
      <c r="V19" s="78"/>
      <c r="W19" s="78"/>
      <c r="X19" s="80" t="str">
        <f t="shared" si="36"/>
        <v/>
      </c>
      <c r="Y19" s="82"/>
      <c r="Z19" s="78"/>
      <c r="AA19" s="78"/>
      <c r="AB19" s="79" t="str">
        <f t="shared" si="37"/>
        <v/>
      </c>
      <c r="AC19" s="78"/>
      <c r="AD19" s="78"/>
      <c r="AE19" s="78"/>
      <c r="AF19" s="79" t="str">
        <f t="shared" si="38"/>
        <v/>
      </c>
      <c r="AG19" s="78"/>
      <c r="AH19" s="78"/>
      <c r="AI19" s="80" t="str">
        <f t="shared" si="39"/>
        <v/>
      </c>
      <c r="AJ19" s="82"/>
      <c r="AK19" s="78"/>
      <c r="AL19" s="78"/>
      <c r="AM19" s="79" t="str">
        <f t="shared" si="40"/>
        <v/>
      </c>
      <c r="AN19" s="78"/>
      <c r="AO19" s="78"/>
      <c r="AP19" s="78"/>
      <c r="AQ19" s="79" t="str">
        <f t="shared" si="41"/>
        <v/>
      </c>
      <c r="AR19" s="78"/>
      <c r="AS19" s="78"/>
      <c r="AT19" s="80" t="str">
        <f t="shared" si="42"/>
        <v/>
      </c>
      <c r="AU19" s="82"/>
      <c r="AV19" s="78"/>
      <c r="AW19" s="77"/>
      <c r="AX19" s="82"/>
      <c r="AY19" s="78"/>
      <c r="AZ19" s="78"/>
      <c r="BA19" s="82"/>
      <c r="BB19" s="77"/>
      <c r="BC19" s="83"/>
      <c r="BD19" s="83"/>
      <c r="BE19" s="163" t="str">
        <f t="shared" si="0"/>
        <v/>
      </c>
      <c r="BF19" s="85" t="str">
        <f>IF(A19="","",IF(K19="y",IF(#REF!="",((P19-X19)/BH19),IF(#REF!="",IF(AB19=P19,((AF19-X19)/BH19),((P19-X19)/(BH19+(AI19/100)))),IF(AQ19=X19,((P19-AQ19)/BH19),IF(AM19=AF19,((AQ19-X19)/BH19),((P19-X19)/(BH19+((AI19/100)+(AT19/100)))))))),(P19-X19)/BH19))</f>
        <v/>
      </c>
      <c r="BG19" s="84" t="str">
        <f t="shared" si="1"/>
        <v/>
      </c>
      <c r="BH19" s="85" t="str">
        <f t="shared" si="2"/>
        <v/>
      </c>
      <c r="BI19" s="84" t="str">
        <f t="shared" si="3"/>
        <v/>
      </c>
      <c r="BJ19" s="84" t="str">
        <f t="shared" si="4"/>
        <v/>
      </c>
      <c r="BK19" s="84" t="str">
        <f t="shared" si="5"/>
        <v/>
      </c>
      <c r="BL19" s="84" t="str">
        <f t="shared" si="6"/>
        <v/>
      </c>
      <c r="BM19" s="84" t="str">
        <f t="shared" si="7"/>
        <v/>
      </c>
      <c r="BN19" s="84" t="str">
        <f t="shared" si="8"/>
        <v/>
      </c>
      <c r="BO19" s="84" t="str">
        <f t="shared" si="9"/>
        <v/>
      </c>
      <c r="BP19" s="85" t="str">
        <f t="shared" si="10"/>
        <v/>
      </c>
      <c r="BQ19" s="84" t="str">
        <f t="shared" si="11"/>
        <v/>
      </c>
      <c r="BR19" s="84" t="str">
        <f t="shared" si="12"/>
        <v/>
      </c>
      <c r="BS19" s="84" t="str">
        <f t="shared" si="13"/>
        <v/>
      </c>
      <c r="BT19" s="84" t="str">
        <f t="shared" si="14"/>
        <v/>
      </c>
      <c r="BU19" s="84" t="str">
        <f t="shared" si="15"/>
        <v/>
      </c>
      <c r="BV19" s="85" t="str">
        <f t="shared" si="16"/>
        <v/>
      </c>
      <c r="BW19" s="84" t="str">
        <f t="shared" si="17"/>
        <v/>
      </c>
      <c r="BX19" s="84" t="str">
        <f t="shared" si="18"/>
        <v/>
      </c>
      <c r="BY19" s="84" t="str">
        <f t="shared" si="19"/>
        <v/>
      </c>
      <c r="BZ19" s="85" t="str">
        <f t="shared" si="20"/>
        <v/>
      </c>
      <c r="CA19" s="84" t="str">
        <f t="shared" si="21"/>
        <v/>
      </c>
      <c r="CB19" s="84" t="str">
        <f t="shared" si="22"/>
        <v/>
      </c>
      <c r="CC19" s="84" t="str">
        <f t="shared" si="23"/>
        <v/>
      </c>
      <c r="CD19" s="84" t="str">
        <f t="shared" si="24"/>
        <v/>
      </c>
      <c r="CE19" s="84" t="str">
        <f t="shared" si="25"/>
        <v/>
      </c>
      <c r="CF19" s="84" t="str">
        <f t="shared" si="26"/>
        <v/>
      </c>
      <c r="CG19" s="84" t="str">
        <f t="shared" si="27"/>
        <v/>
      </c>
      <c r="CH19" s="84" t="str">
        <f t="shared" si="28"/>
        <v/>
      </c>
      <c r="CI19" s="84" t="str">
        <f t="shared" si="29"/>
        <v/>
      </c>
      <c r="CJ19" s="84" t="str">
        <f t="shared" si="30"/>
        <v/>
      </c>
      <c r="CK19" s="84" t="str">
        <f t="shared" si="31"/>
        <v/>
      </c>
      <c r="CL19" s="84" t="str">
        <f t="shared" si="32"/>
        <v/>
      </c>
      <c r="CM19" s="86" t="str">
        <f t="shared" si="33"/>
        <v/>
      </c>
    </row>
    <row r="20" spans="1:91" x14ac:dyDescent="0.2">
      <c r="A20" s="73"/>
      <c r="B20" s="94"/>
      <c r="C20" s="75"/>
      <c r="D20" s="75"/>
      <c r="E20" s="76"/>
      <c r="F20" s="76"/>
      <c r="G20" s="76"/>
      <c r="H20" s="75"/>
      <c r="I20" s="95"/>
      <c r="J20" s="103"/>
      <c r="K20" s="104"/>
      <c r="L20" s="77"/>
      <c r="M20" s="78"/>
      <c r="N20" s="78"/>
      <c r="O20" s="78"/>
      <c r="P20" s="80" t="str">
        <f t="shared" si="34"/>
        <v/>
      </c>
      <c r="Q20" s="78"/>
      <c r="R20" s="78"/>
      <c r="S20" s="80" t="str">
        <f t="shared" si="35"/>
        <v/>
      </c>
      <c r="T20" s="81"/>
      <c r="U20" s="82"/>
      <c r="V20" s="78"/>
      <c r="W20" s="78"/>
      <c r="X20" s="80" t="str">
        <f t="shared" si="36"/>
        <v/>
      </c>
      <c r="Y20" s="82"/>
      <c r="Z20" s="78"/>
      <c r="AA20" s="78"/>
      <c r="AB20" s="79" t="str">
        <f t="shared" si="37"/>
        <v/>
      </c>
      <c r="AC20" s="78"/>
      <c r="AD20" s="78"/>
      <c r="AE20" s="78"/>
      <c r="AF20" s="79" t="str">
        <f t="shared" si="38"/>
        <v/>
      </c>
      <c r="AG20" s="78"/>
      <c r="AH20" s="78"/>
      <c r="AI20" s="80" t="str">
        <f t="shared" si="39"/>
        <v/>
      </c>
      <c r="AJ20" s="82"/>
      <c r="AK20" s="78"/>
      <c r="AL20" s="78"/>
      <c r="AM20" s="79" t="str">
        <f t="shared" si="40"/>
        <v/>
      </c>
      <c r="AN20" s="78"/>
      <c r="AO20" s="78"/>
      <c r="AP20" s="78"/>
      <c r="AQ20" s="79" t="str">
        <f t="shared" si="41"/>
        <v/>
      </c>
      <c r="AR20" s="78"/>
      <c r="AS20" s="78"/>
      <c r="AT20" s="80" t="str">
        <f t="shared" si="42"/>
        <v/>
      </c>
      <c r="AU20" s="82"/>
      <c r="AV20" s="78"/>
      <c r="AW20" s="77"/>
      <c r="AX20" s="82"/>
      <c r="AY20" s="78"/>
      <c r="AZ20" s="78"/>
      <c r="BA20" s="82"/>
      <c r="BB20" s="77"/>
      <c r="BC20" s="83"/>
      <c r="BD20" s="83"/>
      <c r="BE20" s="163" t="str">
        <f t="shared" si="0"/>
        <v/>
      </c>
      <c r="BF20" s="85" t="str">
        <f>IF(A20="","",IF(K20="y",IF(#REF!="",((P20-X20)/BH20),IF(#REF!="",IF(AB20=P20,((AF20-X20)/BH20),((P20-X20)/(BH20+(AI20/100)))),IF(AQ20=X20,((P20-AQ20)/BH20),IF(AM20=AF20,((AQ20-X20)/BH20),((P20-X20)/(BH20+((AI20/100)+(AT20/100)))))))),(P20-X20)/BH20))</f>
        <v/>
      </c>
      <c r="BG20" s="84" t="str">
        <f t="shared" si="1"/>
        <v/>
      </c>
      <c r="BH20" s="85" t="str">
        <f t="shared" si="2"/>
        <v/>
      </c>
      <c r="BI20" s="84" t="str">
        <f t="shared" si="3"/>
        <v/>
      </c>
      <c r="BJ20" s="84" t="str">
        <f t="shared" si="4"/>
        <v/>
      </c>
      <c r="BK20" s="84" t="str">
        <f t="shared" si="5"/>
        <v/>
      </c>
      <c r="BL20" s="84" t="str">
        <f t="shared" si="6"/>
        <v/>
      </c>
      <c r="BM20" s="84" t="str">
        <f t="shared" si="7"/>
        <v/>
      </c>
      <c r="BN20" s="84" t="str">
        <f t="shared" si="8"/>
        <v/>
      </c>
      <c r="BO20" s="84" t="str">
        <f t="shared" si="9"/>
        <v/>
      </c>
      <c r="BP20" s="85" t="str">
        <f t="shared" si="10"/>
        <v/>
      </c>
      <c r="BQ20" s="84" t="str">
        <f t="shared" si="11"/>
        <v/>
      </c>
      <c r="BR20" s="84" t="str">
        <f t="shared" si="12"/>
        <v/>
      </c>
      <c r="BS20" s="84" t="str">
        <f t="shared" si="13"/>
        <v/>
      </c>
      <c r="BT20" s="84" t="str">
        <f t="shared" si="14"/>
        <v/>
      </c>
      <c r="BU20" s="84" t="str">
        <f t="shared" si="15"/>
        <v/>
      </c>
      <c r="BV20" s="85" t="str">
        <f t="shared" si="16"/>
        <v/>
      </c>
      <c r="BW20" s="84" t="str">
        <f t="shared" si="17"/>
        <v/>
      </c>
      <c r="BX20" s="84" t="str">
        <f t="shared" si="18"/>
        <v/>
      </c>
      <c r="BY20" s="84" t="str">
        <f t="shared" si="19"/>
        <v/>
      </c>
      <c r="BZ20" s="85" t="str">
        <f t="shared" si="20"/>
        <v/>
      </c>
      <c r="CA20" s="84" t="str">
        <f t="shared" si="21"/>
        <v/>
      </c>
      <c r="CB20" s="84" t="str">
        <f t="shared" si="22"/>
        <v/>
      </c>
      <c r="CC20" s="84" t="str">
        <f t="shared" si="23"/>
        <v/>
      </c>
      <c r="CD20" s="84" t="str">
        <f t="shared" si="24"/>
        <v/>
      </c>
      <c r="CE20" s="84" t="str">
        <f t="shared" si="25"/>
        <v/>
      </c>
      <c r="CF20" s="84" t="str">
        <f t="shared" si="26"/>
        <v/>
      </c>
      <c r="CG20" s="84" t="str">
        <f t="shared" si="27"/>
        <v/>
      </c>
      <c r="CH20" s="84" t="str">
        <f t="shared" si="28"/>
        <v/>
      </c>
      <c r="CI20" s="84" t="str">
        <f t="shared" si="29"/>
        <v/>
      </c>
      <c r="CJ20" s="84" t="str">
        <f t="shared" si="30"/>
        <v/>
      </c>
      <c r="CK20" s="84" t="str">
        <f t="shared" si="31"/>
        <v/>
      </c>
      <c r="CL20" s="84" t="str">
        <f t="shared" si="32"/>
        <v/>
      </c>
      <c r="CM20" s="86" t="str">
        <f t="shared" si="33"/>
        <v/>
      </c>
    </row>
    <row r="21" spans="1:91" x14ac:dyDescent="0.2">
      <c r="A21" s="73"/>
      <c r="B21" s="94"/>
      <c r="C21" s="75"/>
      <c r="D21" s="75"/>
      <c r="E21" s="76"/>
      <c r="F21" s="76"/>
      <c r="G21" s="76"/>
      <c r="H21" s="75"/>
      <c r="I21" s="95"/>
      <c r="J21" s="103"/>
      <c r="K21" s="104"/>
      <c r="L21" s="77"/>
      <c r="M21" s="78"/>
      <c r="N21" s="78"/>
      <c r="O21" s="78"/>
      <c r="P21" s="80" t="str">
        <f t="shared" si="34"/>
        <v/>
      </c>
      <c r="Q21" s="78"/>
      <c r="R21" s="78"/>
      <c r="S21" s="80" t="str">
        <f t="shared" si="35"/>
        <v/>
      </c>
      <c r="T21" s="81"/>
      <c r="U21" s="82"/>
      <c r="V21" s="78"/>
      <c r="W21" s="78"/>
      <c r="X21" s="80" t="str">
        <f t="shared" si="36"/>
        <v/>
      </c>
      <c r="Y21" s="82"/>
      <c r="Z21" s="78"/>
      <c r="AA21" s="78"/>
      <c r="AB21" s="79" t="str">
        <f t="shared" si="37"/>
        <v/>
      </c>
      <c r="AC21" s="78"/>
      <c r="AD21" s="78"/>
      <c r="AE21" s="78"/>
      <c r="AF21" s="79" t="str">
        <f t="shared" si="38"/>
        <v/>
      </c>
      <c r="AG21" s="78"/>
      <c r="AH21" s="78"/>
      <c r="AI21" s="80" t="str">
        <f t="shared" si="39"/>
        <v/>
      </c>
      <c r="AJ21" s="82"/>
      <c r="AK21" s="78"/>
      <c r="AL21" s="78"/>
      <c r="AM21" s="79" t="str">
        <f t="shared" si="40"/>
        <v/>
      </c>
      <c r="AN21" s="78"/>
      <c r="AO21" s="78"/>
      <c r="AP21" s="78"/>
      <c r="AQ21" s="79" t="str">
        <f t="shared" si="41"/>
        <v/>
      </c>
      <c r="AR21" s="78"/>
      <c r="AS21" s="78"/>
      <c r="AT21" s="80" t="str">
        <f t="shared" si="42"/>
        <v/>
      </c>
      <c r="AU21" s="82"/>
      <c r="AV21" s="78"/>
      <c r="AW21" s="77"/>
      <c r="AX21" s="82"/>
      <c r="AY21" s="78"/>
      <c r="AZ21" s="78"/>
      <c r="BA21" s="82"/>
      <c r="BB21" s="77"/>
      <c r="BC21" s="83"/>
      <c r="BD21" s="83"/>
      <c r="BE21" s="163" t="str">
        <f t="shared" si="0"/>
        <v/>
      </c>
      <c r="BF21" s="85" t="str">
        <f>IF(A21="","",IF(K21="y",IF(#REF!="",((P21-X21)/BH21),IF(#REF!="",IF(AB21=P21,((AF21-X21)/BH21),((P21-X21)/(BH21+(AI21/100)))),IF(AQ21=X21,((P21-AQ21)/BH21),IF(AM21=AF21,((AQ21-X21)/BH21),((P21-X21)/(BH21+((AI21/100)+(AT21/100)))))))),(P21-X21)/BH21))</f>
        <v/>
      </c>
      <c r="BG21" s="84" t="str">
        <f t="shared" si="1"/>
        <v/>
      </c>
      <c r="BH21" s="85" t="str">
        <f t="shared" si="2"/>
        <v/>
      </c>
      <c r="BI21" s="84" t="str">
        <f t="shared" si="3"/>
        <v/>
      </c>
      <c r="BJ21" s="84" t="str">
        <f t="shared" si="4"/>
        <v/>
      </c>
      <c r="BK21" s="84" t="str">
        <f t="shared" si="5"/>
        <v/>
      </c>
      <c r="BL21" s="84" t="str">
        <f t="shared" si="6"/>
        <v/>
      </c>
      <c r="BM21" s="84" t="str">
        <f t="shared" si="7"/>
        <v/>
      </c>
      <c r="BN21" s="84" t="str">
        <f t="shared" si="8"/>
        <v/>
      </c>
      <c r="BO21" s="84" t="str">
        <f t="shared" si="9"/>
        <v/>
      </c>
      <c r="BP21" s="85" t="str">
        <f t="shared" si="10"/>
        <v/>
      </c>
      <c r="BQ21" s="84" t="str">
        <f t="shared" si="11"/>
        <v/>
      </c>
      <c r="BR21" s="84" t="str">
        <f t="shared" si="12"/>
        <v/>
      </c>
      <c r="BS21" s="84" t="str">
        <f t="shared" si="13"/>
        <v/>
      </c>
      <c r="BT21" s="84" t="str">
        <f t="shared" si="14"/>
        <v/>
      </c>
      <c r="BU21" s="84" t="str">
        <f t="shared" si="15"/>
        <v/>
      </c>
      <c r="BV21" s="85" t="str">
        <f t="shared" si="16"/>
        <v/>
      </c>
      <c r="BW21" s="84" t="str">
        <f t="shared" si="17"/>
        <v/>
      </c>
      <c r="BX21" s="84" t="str">
        <f t="shared" si="18"/>
        <v/>
      </c>
      <c r="BY21" s="84" t="str">
        <f t="shared" si="19"/>
        <v/>
      </c>
      <c r="BZ21" s="85" t="str">
        <f t="shared" si="20"/>
        <v/>
      </c>
      <c r="CA21" s="84" t="str">
        <f t="shared" si="21"/>
        <v/>
      </c>
      <c r="CB21" s="84" t="str">
        <f t="shared" si="22"/>
        <v/>
      </c>
      <c r="CC21" s="84" t="str">
        <f t="shared" si="23"/>
        <v/>
      </c>
      <c r="CD21" s="84" t="str">
        <f t="shared" si="24"/>
        <v/>
      </c>
      <c r="CE21" s="84" t="str">
        <f t="shared" si="25"/>
        <v/>
      </c>
      <c r="CF21" s="84" t="str">
        <f t="shared" si="26"/>
        <v/>
      </c>
      <c r="CG21" s="84" t="str">
        <f t="shared" si="27"/>
        <v/>
      </c>
      <c r="CH21" s="84" t="str">
        <f t="shared" si="28"/>
        <v/>
      </c>
      <c r="CI21" s="84" t="str">
        <f t="shared" si="29"/>
        <v/>
      </c>
      <c r="CJ21" s="84" t="str">
        <f t="shared" si="30"/>
        <v/>
      </c>
      <c r="CK21" s="84" t="str">
        <f t="shared" si="31"/>
        <v/>
      </c>
      <c r="CL21" s="84" t="str">
        <f t="shared" si="32"/>
        <v/>
      </c>
      <c r="CM21" s="86" t="str">
        <f t="shared" si="33"/>
        <v/>
      </c>
    </row>
    <row r="22" spans="1:91" x14ac:dyDescent="0.2">
      <c r="A22" s="73"/>
      <c r="B22" s="94"/>
      <c r="C22" s="75"/>
      <c r="D22" s="75"/>
      <c r="E22" s="76"/>
      <c r="F22" s="76"/>
      <c r="G22" s="76"/>
      <c r="H22" s="75"/>
      <c r="I22" s="95"/>
      <c r="J22" s="103"/>
      <c r="K22" s="104"/>
      <c r="L22" s="77"/>
      <c r="M22" s="78"/>
      <c r="N22" s="78"/>
      <c r="O22" s="78"/>
      <c r="P22" s="80" t="str">
        <f t="shared" si="34"/>
        <v/>
      </c>
      <c r="Q22" s="78"/>
      <c r="R22" s="78"/>
      <c r="S22" s="80" t="str">
        <f t="shared" si="35"/>
        <v/>
      </c>
      <c r="T22" s="81"/>
      <c r="U22" s="82"/>
      <c r="V22" s="78"/>
      <c r="W22" s="78"/>
      <c r="X22" s="80" t="str">
        <f t="shared" si="36"/>
        <v/>
      </c>
      <c r="Y22" s="82"/>
      <c r="Z22" s="78"/>
      <c r="AA22" s="78"/>
      <c r="AB22" s="79" t="str">
        <f t="shared" si="37"/>
        <v/>
      </c>
      <c r="AC22" s="78"/>
      <c r="AD22" s="78"/>
      <c r="AE22" s="78"/>
      <c r="AF22" s="79" t="str">
        <f t="shared" si="38"/>
        <v/>
      </c>
      <c r="AG22" s="78"/>
      <c r="AH22" s="78"/>
      <c r="AI22" s="80" t="str">
        <f t="shared" si="39"/>
        <v/>
      </c>
      <c r="AJ22" s="82"/>
      <c r="AK22" s="78"/>
      <c r="AL22" s="78"/>
      <c r="AM22" s="79" t="str">
        <f t="shared" si="40"/>
        <v/>
      </c>
      <c r="AN22" s="78"/>
      <c r="AO22" s="78"/>
      <c r="AP22" s="78"/>
      <c r="AQ22" s="79" t="str">
        <f t="shared" si="41"/>
        <v/>
      </c>
      <c r="AR22" s="78"/>
      <c r="AS22" s="78"/>
      <c r="AT22" s="80" t="str">
        <f t="shared" si="42"/>
        <v/>
      </c>
      <c r="AU22" s="82"/>
      <c r="AV22" s="78"/>
      <c r="AW22" s="77"/>
      <c r="AX22" s="82"/>
      <c r="AY22" s="78"/>
      <c r="AZ22" s="78"/>
      <c r="BA22" s="82"/>
      <c r="BB22" s="77"/>
      <c r="BC22" s="83"/>
      <c r="BD22" s="83"/>
      <c r="BE22" s="163" t="str">
        <f t="shared" si="0"/>
        <v/>
      </c>
      <c r="BF22" s="85" t="str">
        <f>IF(A22="","",IF(K22="y",IF(#REF!="",((P22-X22)/BH22),IF(#REF!="",IF(AB22=P22,((AF22-X22)/BH22),((P22-X22)/(BH22+(AI22/100)))),IF(AQ22=X22,((P22-AQ22)/BH22),IF(AM22=AF22,((AQ22-X22)/BH22),((P22-X22)/(BH22+((AI22/100)+(AT22/100)))))))),(P22-X22)/BH22))</f>
        <v/>
      </c>
      <c r="BG22" s="84" t="str">
        <f t="shared" si="1"/>
        <v/>
      </c>
      <c r="BH22" s="85" t="str">
        <f t="shared" si="2"/>
        <v/>
      </c>
      <c r="BI22" s="84" t="str">
        <f t="shared" si="3"/>
        <v/>
      </c>
      <c r="BJ22" s="84" t="str">
        <f t="shared" si="4"/>
        <v/>
      </c>
      <c r="BK22" s="84" t="str">
        <f t="shared" si="5"/>
        <v/>
      </c>
      <c r="BL22" s="84" t="str">
        <f t="shared" si="6"/>
        <v/>
      </c>
      <c r="BM22" s="84" t="str">
        <f t="shared" si="7"/>
        <v/>
      </c>
      <c r="BN22" s="84" t="str">
        <f t="shared" si="8"/>
        <v/>
      </c>
      <c r="BO22" s="84" t="str">
        <f t="shared" si="9"/>
        <v/>
      </c>
      <c r="BP22" s="85" t="str">
        <f t="shared" si="10"/>
        <v/>
      </c>
      <c r="BQ22" s="84" t="str">
        <f t="shared" si="11"/>
        <v/>
      </c>
      <c r="BR22" s="84" t="str">
        <f t="shared" si="12"/>
        <v/>
      </c>
      <c r="BS22" s="84" t="str">
        <f t="shared" si="13"/>
        <v/>
      </c>
      <c r="BT22" s="84" t="str">
        <f t="shared" si="14"/>
        <v/>
      </c>
      <c r="BU22" s="84" t="str">
        <f t="shared" si="15"/>
        <v/>
      </c>
      <c r="BV22" s="85" t="str">
        <f t="shared" si="16"/>
        <v/>
      </c>
      <c r="BW22" s="84" t="str">
        <f t="shared" si="17"/>
        <v/>
      </c>
      <c r="BX22" s="84" t="str">
        <f t="shared" si="18"/>
        <v/>
      </c>
      <c r="BY22" s="84" t="str">
        <f t="shared" si="19"/>
        <v/>
      </c>
      <c r="BZ22" s="85" t="str">
        <f t="shared" si="20"/>
        <v/>
      </c>
      <c r="CA22" s="84" t="str">
        <f t="shared" si="21"/>
        <v/>
      </c>
      <c r="CB22" s="84" t="str">
        <f t="shared" si="22"/>
        <v/>
      </c>
      <c r="CC22" s="84" t="str">
        <f t="shared" si="23"/>
        <v/>
      </c>
      <c r="CD22" s="84" t="str">
        <f t="shared" si="24"/>
        <v/>
      </c>
      <c r="CE22" s="84" t="str">
        <f t="shared" si="25"/>
        <v/>
      </c>
      <c r="CF22" s="84" t="str">
        <f t="shared" si="26"/>
        <v/>
      </c>
      <c r="CG22" s="84" t="str">
        <f t="shared" si="27"/>
        <v/>
      </c>
      <c r="CH22" s="84" t="str">
        <f t="shared" si="28"/>
        <v/>
      </c>
      <c r="CI22" s="84" t="str">
        <f t="shared" si="29"/>
        <v/>
      </c>
      <c r="CJ22" s="84" t="str">
        <f t="shared" si="30"/>
        <v/>
      </c>
      <c r="CK22" s="84" t="str">
        <f t="shared" si="31"/>
        <v/>
      </c>
      <c r="CL22" s="84" t="str">
        <f t="shared" si="32"/>
        <v/>
      </c>
      <c r="CM22" s="86" t="str">
        <f t="shared" si="33"/>
        <v/>
      </c>
    </row>
    <row r="23" spans="1:91" x14ac:dyDescent="0.2">
      <c r="A23" s="73"/>
      <c r="B23" s="94"/>
      <c r="C23" s="75"/>
      <c r="D23" s="75"/>
      <c r="E23" s="76"/>
      <c r="F23" s="76"/>
      <c r="G23" s="76"/>
      <c r="H23" s="75"/>
      <c r="I23" s="95"/>
      <c r="J23" s="103"/>
      <c r="K23" s="104"/>
      <c r="L23" s="77"/>
      <c r="M23" s="78"/>
      <c r="N23" s="78"/>
      <c r="O23" s="78"/>
      <c r="P23" s="80" t="str">
        <f t="shared" si="34"/>
        <v/>
      </c>
      <c r="Q23" s="78"/>
      <c r="R23" s="78"/>
      <c r="S23" s="80" t="str">
        <f t="shared" si="35"/>
        <v/>
      </c>
      <c r="T23" s="81"/>
      <c r="U23" s="82"/>
      <c r="V23" s="78"/>
      <c r="W23" s="78"/>
      <c r="X23" s="80" t="str">
        <f t="shared" si="36"/>
        <v/>
      </c>
      <c r="Y23" s="82"/>
      <c r="Z23" s="78"/>
      <c r="AA23" s="78"/>
      <c r="AB23" s="79" t="str">
        <f t="shared" si="37"/>
        <v/>
      </c>
      <c r="AC23" s="78"/>
      <c r="AD23" s="78"/>
      <c r="AE23" s="78"/>
      <c r="AF23" s="79" t="str">
        <f t="shared" si="38"/>
        <v/>
      </c>
      <c r="AG23" s="78"/>
      <c r="AH23" s="78"/>
      <c r="AI23" s="80" t="str">
        <f t="shared" si="39"/>
        <v/>
      </c>
      <c r="AJ23" s="82"/>
      <c r="AK23" s="78"/>
      <c r="AL23" s="78"/>
      <c r="AM23" s="79" t="str">
        <f t="shared" si="40"/>
        <v/>
      </c>
      <c r="AN23" s="78"/>
      <c r="AO23" s="78"/>
      <c r="AP23" s="78"/>
      <c r="AQ23" s="79" t="str">
        <f t="shared" si="41"/>
        <v/>
      </c>
      <c r="AR23" s="78"/>
      <c r="AS23" s="78"/>
      <c r="AT23" s="80" t="str">
        <f t="shared" si="42"/>
        <v/>
      </c>
      <c r="AU23" s="82"/>
      <c r="AV23" s="78"/>
      <c r="AW23" s="77"/>
      <c r="AX23" s="82"/>
      <c r="AY23" s="78"/>
      <c r="AZ23" s="78"/>
      <c r="BA23" s="82"/>
      <c r="BB23" s="77"/>
      <c r="BC23" s="83"/>
      <c r="BD23" s="83"/>
      <c r="BE23" s="163" t="str">
        <f t="shared" si="0"/>
        <v/>
      </c>
      <c r="BF23" s="85" t="str">
        <f>IF(A23="","",IF(K23="y",IF(#REF!="",((P23-X23)/BH23),IF(#REF!="",IF(AB23=P23,((AF23-X23)/BH23),((P23-X23)/(BH23+(AI23/100)))),IF(AQ23=X23,((P23-AQ23)/BH23),IF(AM23=AF23,((AQ23-X23)/BH23),((P23-X23)/(BH23+((AI23/100)+(AT23/100)))))))),(P23-X23)/BH23))</f>
        <v/>
      </c>
      <c r="BG23" s="84" t="str">
        <f t="shared" si="1"/>
        <v/>
      </c>
      <c r="BH23" s="85" t="str">
        <f t="shared" si="2"/>
        <v/>
      </c>
      <c r="BI23" s="84" t="str">
        <f t="shared" si="3"/>
        <v/>
      </c>
      <c r="BJ23" s="84" t="str">
        <f t="shared" si="4"/>
        <v/>
      </c>
      <c r="BK23" s="84" t="str">
        <f t="shared" si="5"/>
        <v/>
      </c>
      <c r="BL23" s="84" t="str">
        <f t="shared" si="6"/>
        <v/>
      </c>
      <c r="BM23" s="84" t="str">
        <f t="shared" si="7"/>
        <v/>
      </c>
      <c r="BN23" s="84" t="str">
        <f t="shared" si="8"/>
        <v/>
      </c>
      <c r="BO23" s="84" t="str">
        <f t="shared" si="9"/>
        <v/>
      </c>
      <c r="BP23" s="85" t="str">
        <f t="shared" si="10"/>
        <v/>
      </c>
      <c r="BQ23" s="84" t="str">
        <f t="shared" si="11"/>
        <v/>
      </c>
      <c r="BR23" s="84" t="str">
        <f t="shared" si="12"/>
        <v/>
      </c>
      <c r="BS23" s="84" t="str">
        <f t="shared" si="13"/>
        <v/>
      </c>
      <c r="BT23" s="84" t="str">
        <f t="shared" si="14"/>
        <v/>
      </c>
      <c r="BU23" s="84" t="str">
        <f t="shared" si="15"/>
        <v/>
      </c>
      <c r="BV23" s="85" t="str">
        <f t="shared" si="16"/>
        <v/>
      </c>
      <c r="BW23" s="84" t="str">
        <f t="shared" si="17"/>
        <v/>
      </c>
      <c r="BX23" s="84" t="str">
        <f t="shared" si="18"/>
        <v/>
      </c>
      <c r="BY23" s="84" t="str">
        <f t="shared" si="19"/>
        <v/>
      </c>
      <c r="BZ23" s="85" t="str">
        <f t="shared" si="20"/>
        <v/>
      </c>
      <c r="CA23" s="84" t="str">
        <f t="shared" si="21"/>
        <v/>
      </c>
      <c r="CB23" s="84" t="str">
        <f t="shared" si="22"/>
        <v/>
      </c>
      <c r="CC23" s="84" t="str">
        <f t="shared" si="23"/>
        <v/>
      </c>
      <c r="CD23" s="84" t="str">
        <f t="shared" si="24"/>
        <v/>
      </c>
      <c r="CE23" s="84" t="str">
        <f t="shared" si="25"/>
        <v/>
      </c>
      <c r="CF23" s="84" t="str">
        <f t="shared" si="26"/>
        <v/>
      </c>
      <c r="CG23" s="84" t="str">
        <f t="shared" si="27"/>
        <v/>
      </c>
      <c r="CH23" s="84" t="str">
        <f t="shared" si="28"/>
        <v/>
      </c>
      <c r="CI23" s="84" t="str">
        <f t="shared" si="29"/>
        <v/>
      </c>
      <c r="CJ23" s="84" t="str">
        <f t="shared" si="30"/>
        <v/>
      </c>
      <c r="CK23" s="84" t="str">
        <f t="shared" si="31"/>
        <v/>
      </c>
      <c r="CL23" s="84" t="str">
        <f t="shared" si="32"/>
        <v/>
      </c>
      <c r="CM23" s="86" t="str">
        <f t="shared" si="33"/>
        <v/>
      </c>
    </row>
    <row r="24" spans="1:91" x14ac:dyDescent="0.2">
      <c r="A24" s="73"/>
      <c r="B24" s="94"/>
      <c r="C24" s="75"/>
      <c r="D24" s="75"/>
      <c r="E24" s="76"/>
      <c r="F24" s="76"/>
      <c r="G24" s="76"/>
      <c r="H24" s="75"/>
      <c r="I24" s="95"/>
      <c r="J24" s="103"/>
      <c r="K24" s="104"/>
      <c r="L24" s="77"/>
      <c r="M24" s="78"/>
      <c r="N24" s="78"/>
      <c r="O24" s="78"/>
      <c r="P24" s="80" t="str">
        <f t="shared" si="34"/>
        <v/>
      </c>
      <c r="Q24" s="78"/>
      <c r="R24" s="78"/>
      <c r="S24" s="80" t="str">
        <f t="shared" si="35"/>
        <v/>
      </c>
      <c r="T24" s="81"/>
      <c r="U24" s="82"/>
      <c r="V24" s="78"/>
      <c r="W24" s="78"/>
      <c r="X24" s="80" t="str">
        <f t="shared" si="36"/>
        <v/>
      </c>
      <c r="Y24" s="82"/>
      <c r="Z24" s="78"/>
      <c r="AA24" s="78"/>
      <c r="AB24" s="79" t="str">
        <f t="shared" si="37"/>
        <v/>
      </c>
      <c r="AC24" s="78"/>
      <c r="AD24" s="78"/>
      <c r="AE24" s="78"/>
      <c r="AF24" s="79" t="str">
        <f t="shared" si="38"/>
        <v/>
      </c>
      <c r="AG24" s="78"/>
      <c r="AH24" s="78"/>
      <c r="AI24" s="80" t="str">
        <f t="shared" si="39"/>
        <v/>
      </c>
      <c r="AJ24" s="82"/>
      <c r="AK24" s="78"/>
      <c r="AL24" s="78"/>
      <c r="AM24" s="79" t="str">
        <f t="shared" si="40"/>
        <v/>
      </c>
      <c r="AN24" s="78"/>
      <c r="AO24" s="78"/>
      <c r="AP24" s="78"/>
      <c r="AQ24" s="79" t="str">
        <f t="shared" si="41"/>
        <v/>
      </c>
      <c r="AR24" s="78"/>
      <c r="AS24" s="78"/>
      <c r="AT24" s="80" t="str">
        <f t="shared" si="42"/>
        <v/>
      </c>
      <c r="AU24" s="82"/>
      <c r="AV24" s="78"/>
      <c r="AW24" s="77"/>
      <c r="AX24" s="82"/>
      <c r="AY24" s="78"/>
      <c r="AZ24" s="78"/>
      <c r="BA24" s="82"/>
      <c r="BB24" s="77"/>
      <c r="BC24" s="83"/>
      <c r="BD24" s="83"/>
      <c r="BE24" s="163" t="str">
        <f t="shared" si="0"/>
        <v/>
      </c>
      <c r="BF24" s="85" t="str">
        <f>IF(A24="","",IF(K24="y",IF(#REF!="",((P24-X24)/BH24),IF(#REF!="",IF(AB24=P24,((AF24-X24)/BH24),((P24-X24)/(BH24+(AI24/100)))),IF(AQ24=X24,((P24-AQ24)/BH24),IF(AM24=AF24,((AQ24-X24)/BH24),((P24-X24)/(BH24+((AI24/100)+(AT24/100)))))))),(P24-X24)/BH24))</f>
        <v/>
      </c>
      <c r="BG24" s="84" t="str">
        <f t="shared" si="1"/>
        <v/>
      </c>
      <c r="BH24" s="85" t="str">
        <f t="shared" si="2"/>
        <v/>
      </c>
      <c r="BI24" s="84" t="str">
        <f t="shared" si="3"/>
        <v/>
      </c>
      <c r="BJ24" s="84" t="str">
        <f t="shared" si="4"/>
        <v/>
      </c>
      <c r="BK24" s="84" t="str">
        <f t="shared" si="5"/>
        <v/>
      </c>
      <c r="BL24" s="84" t="str">
        <f t="shared" si="6"/>
        <v/>
      </c>
      <c r="BM24" s="84" t="str">
        <f t="shared" si="7"/>
        <v/>
      </c>
      <c r="BN24" s="84" t="str">
        <f t="shared" si="8"/>
        <v/>
      </c>
      <c r="BO24" s="84" t="str">
        <f t="shared" si="9"/>
        <v/>
      </c>
      <c r="BP24" s="85" t="str">
        <f t="shared" si="10"/>
        <v/>
      </c>
      <c r="BQ24" s="84" t="str">
        <f t="shared" si="11"/>
        <v/>
      </c>
      <c r="BR24" s="84" t="str">
        <f t="shared" si="12"/>
        <v/>
      </c>
      <c r="BS24" s="84" t="str">
        <f t="shared" si="13"/>
        <v/>
      </c>
      <c r="BT24" s="84" t="str">
        <f t="shared" si="14"/>
        <v/>
      </c>
      <c r="BU24" s="84" t="str">
        <f t="shared" si="15"/>
        <v/>
      </c>
      <c r="BV24" s="85" t="str">
        <f t="shared" si="16"/>
        <v/>
      </c>
      <c r="BW24" s="84" t="str">
        <f t="shared" si="17"/>
        <v/>
      </c>
      <c r="BX24" s="84" t="str">
        <f t="shared" si="18"/>
        <v/>
      </c>
      <c r="BY24" s="84" t="str">
        <f t="shared" si="19"/>
        <v/>
      </c>
      <c r="BZ24" s="85" t="str">
        <f t="shared" si="20"/>
        <v/>
      </c>
      <c r="CA24" s="84" t="str">
        <f t="shared" si="21"/>
        <v/>
      </c>
      <c r="CB24" s="84" t="str">
        <f t="shared" si="22"/>
        <v/>
      </c>
      <c r="CC24" s="84" t="str">
        <f t="shared" si="23"/>
        <v/>
      </c>
      <c r="CD24" s="84" t="str">
        <f t="shared" si="24"/>
        <v/>
      </c>
      <c r="CE24" s="84" t="str">
        <f t="shared" si="25"/>
        <v/>
      </c>
      <c r="CF24" s="84" t="str">
        <f t="shared" si="26"/>
        <v/>
      </c>
      <c r="CG24" s="84" t="str">
        <f t="shared" si="27"/>
        <v/>
      </c>
      <c r="CH24" s="84" t="str">
        <f t="shared" si="28"/>
        <v/>
      </c>
      <c r="CI24" s="84" t="str">
        <f t="shared" si="29"/>
        <v/>
      </c>
      <c r="CJ24" s="84" t="str">
        <f t="shared" si="30"/>
        <v/>
      </c>
      <c r="CK24" s="84" t="str">
        <f t="shared" si="31"/>
        <v/>
      </c>
      <c r="CL24" s="84" t="str">
        <f t="shared" si="32"/>
        <v/>
      </c>
      <c r="CM24" s="86" t="str">
        <f t="shared" si="33"/>
        <v/>
      </c>
    </row>
    <row r="25" spans="1:91" x14ac:dyDescent="0.2">
      <c r="A25" s="73"/>
      <c r="B25" s="94"/>
      <c r="C25" s="75"/>
      <c r="D25" s="75"/>
      <c r="E25" s="76"/>
      <c r="F25" s="76"/>
      <c r="G25" s="76"/>
      <c r="H25" s="75"/>
      <c r="I25" s="95"/>
      <c r="J25" s="103"/>
      <c r="K25" s="104"/>
      <c r="L25" s="77"/>
      <c r="M25" s="78"/>
      <c r="N25" s="78"/>
      <c r="O25" s="78"/>
      <c r="P25" s="80" t="str">
        <f t="shared" si="34"/>
        <v/>
      </c>
      <c r="Q25" s="78"/>
      <c r="R25" s="78"/>
      <c r="S25" s="80" t="str">
        <f t="shared" si="35"/>
        <v/>
      </c>
      <c r="T25" s="81"/>
      <c r="U25" s="82"/>
      <c r="V25" s="78"/>
      <c r="W25" s="78"/>
      <c r="X25" s="80" t="str">
        <f t="shared" si="36"/>
        <v/>
      </c>
      <c r="Y25" s="82"/>
      <c r="Z25" s="78"/>
      <c r="AA25" s="78"/>
      <c r="AB25" s="79" t="str">
        <f t="shared" si="37"/>
        <v/>
      </c>
      <c r="AC25" s="78"/>
      <c r="AD25" s="78"/>
      <c r="AE25" s="78"/>
      <c r="AF25" s="79" t="str">
        <f t="shared" si="38"/>
        <v/>
      </c>
      <c r="AG25" s="78"/>
      <c r="AH25" s="78"/>
      <c r="AI25" s="80" t="str">
        <f t="shared" si="39"/>
        <v/>
      </c>
      <c r="AJ25" s="82"/>
      <c r="AK25" s="78"/>
      <c r="AL25" s="78"/>
      <c r="AM25" s="79" t="str">
        <f t="shared" si="40"/>
        <v/>
      </c>
      <c r="AN25" s="78"/>
      <c r="AO25" s="78"/>
      <c r="AP25" s="78"/>
      <c r="AQ25" s="79" t="str">
        <f t="shared" si="41"/>
        <v/>
      </c>
      <c r="AR25" s="78"/>
      <c r="AS25" s="78"/>
      <c r="AT25" s="80" t="str">
        <f t="shared" si="42"/>
        <v/>
      </c>
      <c r="AU25" s="82"/>
      <c r="AV25" s="78"/>
      <c r="AW25" s="77"/>
      <c r="AX25" s="82"/>
      <c r="AY25" s="78"/>
      <c r="AZ25" s="78"/>
      <c r="BA25" s="82"/>
      <c r="BB25" s="77"/>
      <c r="BC25" s="83"/>
      <c r="BD25" s="83"/>
      <c r="BE25" s="163" t="str">
        <f t="shared" si="0"/>
        <v/>
      </c>
      <c r="BF25" s="85" t="str">
        <f>IF(A25="","",IF(K25="y",IF(#REF!="",((P25-X25)/BH25),IF(#REF!="",IF(AB25=P25,((AF25-X25)/BH25),((P25-X25)/(BH25+(AI25/100)))),IF(AQ25=X25,((P25-AQ25)/BH25),IF(AM25=AF25,((AQ25-X25)/BH25),((P25-X25)/(BH25+((AI25/100)+(AT25/100)))))))),(P25-X25)/BH25))</f>
        <v/>
      </c>
      <c r="BG25" s="84" t="str">
        <f t="shared" si="1"/>
        <v/>
      </c>
      <c r="BH25" s="85" t="str">
        <f t="shared" si="2"/>
        <v/>
      </c>
      <c r="BI25" s="84" t="str">
        <f t="shared" si="3"/>
        <v/>
      </c>
      <c r="BJ25" s="84" t="str">
        <f t="shared" si="4"/>
        <v/>
      </c>
      <c r="BK25" s="84" t="str">
        <f t="shared" si="5"/>
        <v/>
      </c>
      <c r="BL25" s="84" t="str">
        <f t="shared" si="6"/>
        <v/>
      </c>
      <c r="BM25" s="84" t="str">
        <f t="shared" si="7"/>
        <v/>
      </c>
      <c r="BN25" s="84" t="str">
        <f t="shared" si="8"/>
        <v/>
      </c>
      <c r="BO25" s="84" t="str">
        <f t="shared" si="9"/>
        <v/>
      </c>
      <c r="BP25" s="85" t="str">
        <f t="shared" si="10"/>
        <v/>
      </c>
      <c r="BQ25" s="84" t="str">
        <f t="shared" si="11"/>
        <v/>
      </c>
      <c r="BR25" s="84" t="str">
        <f t="shared" si="12"/>
        <v/>
      </c>
      <c r="BS25" s="84" t="str">
        <f t="shared" si="13"/>
        <v/>
      </c>
      <c r="BT25" s="84" t="str">
        <f t="shared" si="14"/>
        <v/>
      </c>
      <c r="BU25" s="84" t="str">
        <f t="shared" si="15"/>
        <v/>
      </c>
      <c r="BV25" s="85" t="str">
        <f t="shared" si="16"/>
        <v/>
      </c>
      <c r="BW25" s="84" t="str">
        <f t="shared" si="17"/>
        <v/>
      </c>
      <c r="BX25" s="84" t="str">
        <f t="shared" si="18"/>
        <v/>
      </c>
      <c r="BY25" s="84" t="str">
        <f t="shared" si="19"/>
        <v/>
      </c>
      <c r="BZ25" s="85" t="str">
        <f t="shared" si="20"/>
        <v/>
      </c>
      <c r="CA25" s="84" t="str">
        <f t="shared" si="21"/>
        <v/>
      </c>
      <c r="CB25" s="84" t="str">
        <f t="shared" si="22"/>
        <v/>
      </c>
      <c r="CC25" s="84" t="str">
        <f t="shared" si="23"/>
        <v/>
      </c>
      <c r="CD25" s="84" t="str">
        <f t="shared" si="24"/>
        <v/>
      </c>
      <c r="CE25" s="84" t="str">
        <f t="shared" si="25"/>
        <v/>
      </c>
      <c r="CF25" s="84" t="str">
        <f t="shared" si="26"/>
        <v/>
      </c>
      <c r="CG25" s="84" t="str">
        <f t="shared" si="27"/>
        <v/>
      </c>
      <c r="CH25" s="84" t="str">
        <f t="shared" si="28"/>
        <v/>
      </c>
      <c r="CI25" s="84" t="str">
        <f t="shared" si="29"/>
        <v/>
      </c>
      <c r="CJ25" s="84" t="str">
        <f t="shared" si="30"/>
        <v/>
      </c>
      <c r="CK25" s="84" t="str">
        <f t="shared" si="31"/>
        <v/>
      </c>
      <c r="CL25" s="84" t="str">
        <f t="shared" si="32"/>
        <v/>
      </c>
      <c r="CM25" s="86" t="str">
        <f t="shared" si="33"/>
        <v/>
      </c>
    </row>
    <row r="26" spans="1:91" x14ac:dyDescent="0.2">
      <c r="A26" s="73"/>
      <c r="B26" s="94"/>
      <c r="C26" s="75"/>
      <c r="D26" s="75"/>
      <c r="E26" s="76"/>
      <c r="F26" s="76"/>
      <c r="G26" s="76"/>
      <c r="H26" s="75"/>
      <c r="I26" s="95"/>
      <c r="J26" s="103"/>
      <c r="K26" s="104"/>
      <c r="L26" s="77"/>
      <c r="M26" s="78"/>
      <c r="N26" s="78"/>
      <c r="O26" s="78"/>
      <c r="P26" s="80" t="str">
        <f t="shared" si="34"/>
        <v/>
      </c>
      <c r="Q26" s="78"/>
      <c r="R26" s="78"/>
      <c r="S26" s="80" t="str">
        <f t="shared" si="35"/>
        <v/>
      </c>
      <c r="T26" s="81"/>
      <c r="U26" s="82"/>
      <c r="V26" s="78"/>
      <c r="W26" s="78"/>
      <c r="X26" s="80" t="str">
        <f t="shared" si="36"/>
        <v/>
      </c>
      <c r="Y26" s="82"/>
      <c r="Z26" s="78"/>
      <c r="AA26" s="78"/>
      <c r="AB26" s="79" t="str">
        <f t="shared" si="37"/>
        <v/>
      </c>
      <c r="AC26" s="78"/>
      <c r="AD26" s="78"/>
      <c r="AE26" s="78"/>
      <c r="AF26" s="79" t="str">
        <f t="shared" si="38"/>
        <v/>
      </c>
      <c r="AG26" s="78"/>
      <c r="AH26" s="78"/>
      <c r="AI26" s="80" t="str">
        <f t="shared" si="39"/>
        <v/>
      </c>
      <c r="AJ26" s="82"/>
      <c r="AK26" s="78"/>
      <c r="AL26" s="78"/>
      <c r="AM26" s="79" t="str">
        <f t="shared" si="40"/>
        <v/>
      </c>
      <c r="AN26" s="78"/>
      <c r="AO26" s="78"/>
      <c r="AP26" s="78"/>
      <c r="AQ26" s="79" t="str">
        <f t="shared" si="41"/>
        <v/>
      </c>
      <c r="AR26" s="78"/>
      <c r="AS26" s="78"/>
      <c r="AT26" s="80" t="str">
        <f t="shared" si="42"/>
        <v/>
      </c>
      <c r="AU26" s="82"/>
      <c r="AV26" s="78"/>
      <c r="AW26" s="77"/>
      <c r="AX26" s="82"/>
      <c r="AY26" s="78"/>
      <c r="AZ26" s="78"/>
      <c r="BA26" s="82"/>
      <c r="BB26" s="77"/>
      <c r="BC26" s="83"/>
      <c r="BD26" s="83"/>
      <c r="BE26" s="163" t="str">
        <f t="shared" si="0"/>
        <v/>
      </c>
      <c r="BF26" s="85" t="str">
        <f>IF(A26="","",IF(K26="y",IF(#REF!="",((P26-X26)/BH26),IF(#REF!="",IF(AB26=P26,((AF26-X26)/BH26),((P26-X26)/(BH26+(AI26/100)))),IF(AQ26=X26,((P26-AQ26)/BH26),IF(AM26=AF26,((AQ26-X26)/BH26),((P26-X26)/(BH26+((AI26/100)+(AT26/100)))))))),(P26-X26)/BH26))</f>
        <v/>
      </c>
      <c r="BG26" s="84" t="str">
        <f t="shared" si="1"/>
        <v/>
      </c>
      <c r="BH26" s="85" t="str">
        <f t="shared" si="2"/>
        <v/>
      </c>
      <c r="BI26" s="84" t="str">
        <f t="shared" si="3"/>
        <v/>
      </c>
      <c r="BJ26" s="84" t="str">
        <f t="shared" si="4"/>
        <v/>
      </c>
      <c r="BK26" s="84" t="str">
        <f t="shared" si="5"/>
        <v/>
      </c>
      <c r="BL26" s="84" t="str">
        <f t="shared" si="6"/>
        <v/>
      </c>
      <c r="BM26" s="84" t="str">
        <f t="shared" si="7"/>
        <v/>
      </c>
      <c r="BN26" s="84" t="str">
        <f t="shared" si="8"/>
        <v/>
      </c>
      <c r="BO26" s="84" t="str">
        <f t="shared" si="9"/>
        <v/>
      </c>
      <c r="BP26" s="85" t="str">
        <f t="shared" si="10"/>
        <v/>
      </c>
      <c r="BQ26" s="84" t="str">
        <f t="shared" si="11"/>
        <v/>
      </c>
      <c r="BR26" s="84" t="str">
        <f t="shared" si="12"/>
        <v/>
      </c>
      <c r="BS26" s="84" t="str">
        <f t="shared" si="13"/>
        <v/>
      </c>
      <c r="BT26" s="84" t="str">
        <f t="shared" si="14"/>
        <v/>
      </c>
      <c r="BU26" s="84" t="str">
        <f t="shared" si="15"/>
        <v/>
      </c>
      <c r="BV26" s="85" t="str">
        <f t="shared" si="16"/>
        <v/>
      </c>
      <c r="BW26" s="84" t="str">
        <f t="shared" si="17"/>
        <v/>
      </c>
      <c r="BX26" s="84" t="str">
        <f t="shared" si="18"/>
        <v/>
      </c>
      <c r="BY26" s="84" t="str">
        <f t="shared" si="19"/>
        <v/>
      </c>
      <c r="BZ26" s="85" t="str">
        <f t="shared" si="20"/>
        <v/>
      </c>
      <c r="CA26" s="84" t="str">
        <f t="shared" si="21"/>
        <v/>
      </c>
      <c r="CB26" s="84" t="str">
        <f t="shared" si="22"/>
        <v/>
      </c>
      <c r="CC26" s="84" t="str">
        <f t="shared" si="23"/>
        <v/>
      </c>
      <c r="CD26" s="84" t="str">
        <f t="shared" si="24"/>
        <v/>
      </c>
      <c r="CE26" s="84" t="str">
        <f t="shared" si="25"/>
        <v/>
      </c>
      <c r="CF26" s="84" t="str">
        <f t="shared" si="26"/>
        <v/>
      </c>
      <c r="CG26" s="84" t="str">
        <f t="shared" si="27"/>
        <v/>
      </c>
      <c r="CH26" s="84" t="str">
        <f t="shared" si="28"/>
        <v/>
      </c>
      <c r="CI26" s="84" t="str">
        <f t="shared" si="29"/>
        <v/>
      </c>
      <c r="CJ26" s="84" t="str">
        <f t="shared" si="30"/>
        <v/>
      </c>
      <c r="CK26" s="84" t="str">
        <f t="shared" si="31"/>
        <v/>
      </c>
      <c r="CL26" s="84" t="str">
        <f t="shared" si="32"/>
        <v/>
      </c>
      <c r="CM26" s="86" t="str">
        <f t="shared" si="33"/>
        <v/>
      </c>
    </row>
    <row r="27" spans="1:91" x14ac:dyDescent="0.2">
      <c r="A27" s="73"/>
      <c r="B27" s="94"/>
      <c r="C27" s="75"/>
      <c r="D27" s="75"/>
      <c r="E27" s="76"/>
      <c r="F27" s="76"/>
      <c r="G27" s="76"/>
      <c r="H27" s="75"/>
      <c r="I27" s="95"/>
      <c r="J27" s="103"/>
      <c r="K27" s="104"/>
      <c r="L27" s="77"/>
      <c r="M27" s="78"/>
      <c r="N27" s="78"/>
      <c r="O27" s="78"/>
      <c r="P27" s="80" t="str">
        <f t="shared" si="34"/>
        <v/>
      </c>
      <c r="Q27" s="78"/>
      <c r="R27" s="78"/>
      <c r="S27" s="80" t="str">
        <f t="shared" si="35"/>
        <v/>
      </c>
      <c r="T27" s="81"/>
      <c r="U27" s="82"/>
      <c r="V27" s="78"/>
      <c r="W27" s="78"/>
      <c r="X27" s="80" t="str">
        <f t="shared" si="36"/>
        <v/>
      </c>
      <c r="Y27" s="82"/>
      <c r="Z27" s="78"/>
      <c r="AA27" s="78"/>
      <c r="AB27" s="79" t="str">
        <f t="shared" si="37"/>
        <v/>
      </c>
      <c r="AC27" s="78"/>
      <c r="AD27" s="78"/>
      <c r="AE27" s="78"/>
      <c r="AF27" s="79" t="str">
        <f t="shared" si="38"/>
        <v/>
      </c>
      <c r="AG27" s="78"/>
      <c r="AH27" s="78"/>
      <c r="AI27" s="80" t="str">
        <f t="shared" si="39"/>
        <v/>
      </c>
      <c r="AJ27" s="82"/>
      <c r="AK27" s="78"/>
      <c r="AL27" s="78"/>
      <c r="AM27" s="79" t="str">
        <f t="shared" si="40"/>
        <v/>
      </c>
      <c r="AN27" s="78"/>
      <c r="AO27" s="78"/>
      <c r="AP27" s="78"/>
      <c r="AQ27" s="79" t="str">
        <f t="shared" si="41"/>
        <v/>
      </c>
      <c r="AR27" s="78"/>
      <c r="AS27" s="78"/>
      <c r="AT27" s="80" t="str">
        <f t="shared" si="42"/>
        <v/>
      </c>
      <c r="AU27" s="82"/>
      <c r="AV27" s="78"/>
      <c r="AW27" s="77"/>
      <c r="AX27" s="82"/>
      <c r="AY27" s="78"/>
      <c r="AZ27" s="78"/>
      <c r="BA27" s="82"/>
      <c r="BB27" s="77"/>
      <c r="BC27" s="83"/>
      <c r="BD27" s="83"/>
      <c r="BE27" s="163" t="str">
        <f t="shared" si="0"/>
        <v/>
      </c>
      <c r="BF27" s="85" t="str">
        <f>IF(A27="","",IF(K27="y",IF(#REF!="",((P27-X27)/BH27),IF(#REF!="",IF(AB27=P27,((AF27-X27)/BH27),((P27-X27)/(BH27+(AI27/100)))),IF(AQ27=X27,((P27-AQ27)/BH27),IF(AM27=AF27,((AQ27-X27)/BH27),((P27-X27)/(BH27+((AI27/100)+(AT27/100)))))))),(P27-X27)/BH27))</f>
        <v/>
      </c>
      <c r="BG27" s="84" t="str">
        <f t="shared" si="1"/>
        <v/>
      </c>
      <c r="BH27" s="85" t="str">
        <f t="shared" si="2"/>
        <v/>
      </c>
      <c r="BI27" s="84" t="str">
        <f t="shared" si="3"/>
        <v/>
      </c>
      <c r="BJ27" s="84" t="str">
        <f t="shared" si="4"/>
        <v/>
      </c>
      <c r="BK27" s="84" t="str">
        <f t="shared" si="5"/>
        <v/>
      </c>
      <c r="BL27" s="84" t="str">
        <f t="shared" si="6"/>
        <v/>
      </c>
      <c r="BM27" s="84" t="str">
        <f t="shared" si="7"/>
        <v/>
      </c>
      <c r="BN27" s="84" t="str">
        <f t="shared" si="8"/>
        <v/>
      </c>
      <c r="BO27" s="84" t="str">
        <f t="shared" si="9"/>
        <v/>
      </c>
      <c r="BP27" s="85" t="str">
        <f t="shared" si="10"/>
        <v/>
      </c>
      <c r="BQ27" s="84" t="str">
        <f t="shared" si="11"/>
        <v/>
      </c>
      <c r="BR27" s="84" t="str">
        <f t="shared" si="12"/>
        <v/>
      </c>
      <c r="BS27" s="84" t="str">
        <f t="shared" si="13"/>
        <v/>
      </c>
      <c r="BT27" s="84" t="str">
        <f t="shared" si="14"/>
        <v/>
      </c>
      <c r="BU27" s="84" t="str">
        <f t="shared" si="15"/>
        <v/>
      </c>
      <c r="BV27" s="85" t="str">
        <f t="shared" si="16"/>
        <v/>
      </c>
      <c r="BW27" s="84" t="str">
        <f t="shared" si="17"/>
        <v/>
      </c>
      <c r="BX27" s="84" t="str">
        <f t="shared" si="18"/>
        <v/>
      </c>
      <c r="BY27" s="84" t="str">
        <f t="shared" si="19"/>
        <v/>
      </c>
      <c r="BZ27" s="85" t="str">
        <f t="shared" si="20"/>
        <v/>
      </c>
      <c r="CA27" s="84" t="str">
        <f t="shared" si="21"/>
        <v/>
      </c>
      <c r="CB27" s="84" t="str">
        <f t="shared" si="22"/>
        <v/>
      </c>
      <c r="CC27" s="84" t="str">
        <f t="shared" si="23"/>
        <v/>
      </c>
      <c r="CD27" s="84" t="str">
        <f t="shared" si="24"/>
        <v/>
      </c>
      <c r="CE27" s="84" t="str">
        <f t="shared" si="25"/>
        <v/>
      </c>
      <c r="CF27" s="84" t="str">
        <f t="shared" si="26"/>
        <v/>
      </c>
      <c r="CG27" s="84" t="str">
        <f t="shared" si="27"/>
        <v/>
      </c>
      <c r="CH27" s="84" t="str">
        <f t="shared" si="28"/>
        <v/>
      </c>
      <c r="CI27" s="84" t="str">
        <f t="shared" si="29"/>
        <v/>
      </c>
      <c r="CJ27" s="84" t="str">
        <f t="shared" si="30"/>
        <v/>
      </c>
      <c r="CK27" s="84" t="str">
        <f t="shared" si="31"/>
        <v/>
      </c>
      <c r="CL27" s="84" t="str">
        <f t="shared" si="32"/>
        <v/>
      </c>
      <c r="CM27" s="86" t="str">
        <f t="shared" si="33"/>
        <v/>
      </c>
    </row>
    <row r="28" spans="1:91" x14ac:dyDescent="0.2">
      <c r="A28" s="73"/>
      <c r="B28" s="94"/>
      <c r="C28" s="75"/>
      <c r="D28" s="75"/>
      <c r="E28" s="76"/>
      <c r="F28" s="76"/>
      <c r="G28" s="76"/>
      <c r="H28" s="75"/>
      <c r="I28" s="95"/>
      <c r="J28" s="103"/>
      <c r="K28" s="104"/>
      <c r="L28" s="77"/>
      <c r="M28" s="78"/>
      <c r="N28" s="78"/>
      <c r="O28" s="78"/>
      <c r="P28" s="80" t="str">
        <f t="shared" si="34"/>
        <v/>
      </c>
      <c r="Q28" s="78"/>
      <c r="R28" s="78"/>
      <c r="S28" s="80" t="str">
        <f t="shared" si="35"/>
        <v/>
      </c>
      <c r="T28" s="81"/>
      <c r="U28" s="82"/>
      <c r="V28" s="78"/>
      <c r="W28" s="78"/>
      <c r="X28" s="80" t="str">
        <f t="shared" si="36"/>
        <v/>
      </c>
      <c r="Y28" s="82"/>
      <c r="Z28" s="78"/>
      <c r="AA28" s="78"/>
      <c r="AB28" s="79" t="str">
        <f t="shared" si="37"/>
        <v/>
      </c>
      <c r="AC28" s="78"/>
      <c r="AD28" s="78"/>
      <c r="AE28" s="78"/>
      <c r="AF28" s="79" t="str">
        <f t="shared" si="38"/>
        <v/>
      </c>
      <c r="AG28" s="78"/>
      <c r="AH28" s="78"/>
      <c r="AI28" s="80" t="str">
        <f t="shared" si="39"/>
        <v/>
      </c>
      <c r="AJ28" s="82"/>
      <c r="AK28" s="78"/>
      <c r="AL28" s="78"/>
      <c r="AM28" s="79" t="str">
        <f t="shared" si="40"/>
        <v/>
      </c>
      <c r="AN28" s="78"/>
      <c r="AO28" s="78"/>
      <c r="AP28" s="78"/>
      <c r="AQ28" s="79" t="str">
        <f t="shared" si="41"/>
        <v/>
      </c>
      <c r="AR28" s="78"/>
      <c r="AS28" s="78"/>
      <c r="AT28" s="80" t="str">
        <f t="shared" si="42"/>
        <v/>
      </c>
      <c r="AU28" s="82"/>
      <c r="AV28" s="78"/>
      <c r="AW28" s="77"/>
      <c r="AX28" s="82"/>
      <c r="AY28" s="78"/>
      <c r="AZ28" s="78"/>
      <c r="BA28" s="82"/>
      <c r="BB28" s="77"/>
      <c r="BC28" s="83"/>
      <c r="BD28" s="83"/>
      <c r="BE28" s="163" t="str">
        <f t="shared" si="0"/>
        <v/>
      </c>
      <c r="BF28" s="85" t="str">
        <f>IF(A28="","",IF(K28="y",IF(#REF!="",((P28-X28)/BH28),IF(#REF!="",IF(AB28=P28,((AF28-X28)/BH28),((P28-X28)/(BH28+(AI28/100)))),IF(AQ28=X28,((P28-AQ28)/BH28),IF(AM28=AF28,((AQ28-X28)/BH28),((P28-X28)/(BH28+((AI28/100)+(AT28/100)))))))),(P28-X28)/BH28))</f>
        <v/>
      </c>
      <c r="BG28" s="84" t="str">
        <f t="shared" si="1"/>
        <v/>
      </c>
      <c r="BH28" s="85" t="str">
        <f t="shared" si="2"/>
        <v/>
      </c>
      <c r="BI28" s="84" t="str">
        <f t="shared" si="3"/>
        <v/>
      </c>
      <c r="BJ28" s="84" t="str">
        <f t="shared" si="4"/>
        <v/>
      </c>
      <c r="BK28" s="84" t="str">
        <f t="shared" si="5"/>
        <v/>
      </c>
      <c r="BL28" s="84" t="str">
        <f t="shared" si="6"/>
        <v/>
      </c>
      <c r="BM28" s="84" t="str">
        <f t="shared" si="7"/>
        <v/>
      </c>
      <c r="BN28" s="84" t="str">
        <f t="shared" si="8"/>
        <v/>
      </c>
      <c r="BO28" s="84" t="str">
        <f t="shared" si="9"/>
        <v/>
      </c>
      <c r="BP28" s="85" t="str">
        <f t="shared" si="10"/>
        <v/>
      </c>
      <c r="BQ28" s="84" t="str">
        <f t="shared" si="11"/>
        <v/>
      </c>
      <c r="BR28" s="84" t="str">
        <f t="shared" si="12"/>
        <v/>
      </c>
      <c r="BS28" s="84" t="str">
        <f t="shared" si="13"/>
        <v/>
      </c>
      <c r="BT28" s="84" t="str">
        <f t="shared" si="14"/>
        <v/>
      </c>
      <c r="BU28" s="84" t="str">
        <f t="shared" si="15"/>
        <v/>
      </c>
      <c r="BV28" s="85" t="str">
        <f t="shared" si="16"/>
        <v/>
      </c>
      <c r="BW28" s="84" t="str">
        <f t="shared" si="17"/>
        <v/>
      </c>
      <c r="BX28" s="84" t="str">
        <f t="shared" si="18"/>
        <v/>
      </c>
      <c r="BY28" s="84" t="str">
        <f t="shared" si="19"/>
        <v/>
      </c>
      <c r="BZ28" s="85" t="str">
        <f t="shared" si="20"/>
        <v/>
      </c>
      <c r="CA28" s="84" t="str">
        <f t="shared" si="21"/>
        <v/>
      </c>
      <c r="CB28" s="84" t="str">
        <f t="shared" si="22"/>
        <v/>
      </c>
      <c r="CC28" s="84" t="str">
        <f t="shared" si="23"/>
        <v/>
      </c>
      <c r="CD28" s="84" t="str">
        <f t="shared" si="24"/>
        <v/>
      </c>
      <c r="CE28" s="84" t="str">
        <f t="shared" si="25"/>
        <v/>
      </c>
      <c r="CF28" s="84" t="str">
        <f t="shared" si="26"/>
        <v/>
      </c>
      <c r="CG28" s="84" t="str">
        <f t="shared" si="27"/>
        <v/>
      </c>
      <c r="CH28" s="84" t="str">
        <f t="shared" si="28"/>
        <v/>
      </c>
      <c r="CI28" s="84" t="str">
        <f t="shared" si="29"/>
        <v/>
      </c>
      <c r="CJ28" s="84" t="str">
        <f t="shared" si="30"/>
        <v/>
      </c>
      <c r="CK28" s="84" t="str">
        <f t="shared" si="31"/>
        <v/>
      </c>
      <c r="CL28" s="84" t="str">
        <f t="shared" si="32"/>
        <v/>
      </c>
      <c r="CM28" s="86" t="str">
        <f t="shared" si="33"/>
        <v/>
      </c>
    </row>
    <row r="29" spans="1:91" x14ac:dyDescent="0.2">
      <c r="A29" s="73"/>
      <c r="B29" s="94"/>
      <c r="C29" s="75"/>
      <c r="D29" s="75"/>
      <c r="E29" s="76"/>
      <c r="F29" s="76"/>
      <c r="G29" s="76"/>
      <c r="H29" s="75"/>
      <c r="I29" s="95"/>
      <c r="J29" s="103"/>
      <c r="K29" s="104"/>
      <c r="L29" s="77"/>
      <c r="M29" s="78"/>
      <c r="N29" s="78"/>
      <c r="O29" s="78"/>
      <c r="P29" s="80" t="str">
        <f t="shared" si="34"/>
        <v/>
      </c>
      <c r="Q29" s="78"/>
      <c r="R29" s="78"/>
      <c r="S29" s="80" t="str">
        <f t="shared" si="35"/>
        <v/>
      </c>
      <c r="T29" s="81"/>
      <c r="U29" s="82"/>
      <c r="V29" s="78"/>
      <c r="W29" s="78"/>
      <c r="X29" s="80" t="str">
        <f t="shared" si="36"/>
        <v/>
      </c>
      <c r="Y29" s="82"/>
      <c r="Z29" s="78"/>
      <c r="AA29" s="78"/>
      <c r="AB29" s="79" t="str">
        <f t="shared" si="37"/>
        <v/>
      </c>
      <c r="AC29" s="78"/>
      <c r="AD29" s="78"/>
      <c r="AE29" s="78"/>
      <c r="AF29" s="79" t="str">
        <f t="shared" si="38"/>
        <v/>
      </c>
      <c r="AG29" s="78"/>
      <c r="AH29" s="78"/>
      <c r="AI29" s="80" t="str">
        <f t="shared" si="39"/>
        <v/>
      </c>
      <c r="AJ29" s="82"/>
      <c r="AK29" s="78"/>
      <c r="AL29" s="78"/>
      <c r="AM29" s="79" t="str">
        <f t="shared" si="40"/>
        <v/>
      </c>
      <c r="AN29" s="78"/>
      <c r="AO29" s="78"/>
      <c r="AP29" s="78"/>
      <c r="AQ29" s="79" t="str">
        <f t="shared" si="41"/>
        <v/>
      </c>
      <c r="AR29" s="78"/>
      <c r="AS29" s="78"/>
      <c r="AT29" s="80" t="str">
        <f t="shared" si="42"/>
        <v/>
      </c>
      <c r="AU29" s="82"/>
      <c r="AV29" s="78"/>
      <c r="AW29" s="77"/>
      <c r="AX29" s="82"/>
      <c r="AY29" s="78"/>
      <c r="AZ29" s="78"/>
      <c r="BA29" s="82"/>
      <c r="BB29" s="77"/>
      <c r="BC29" s="83"/>
      <c r="BD29" s="83"/>
      <c r="BE29" s="163" t="str">
        <f t="shared" si="0"/>
        <v/>
      </c>
      <c r="BF29" s="85" t="str">
        <f>IF(A29="","",IF(K29="y",IF(#REF!="",((P29-X29)/BH29),IF(#REF!="",IF(AB29=P29,((AF29-X29)/BH29),((P29-X29)/(BH29+(AI29/100)))),IF(AQ29=X29,((P29-AQ29)/BH29),IF(AM29=AF29,((AQ29-X29)/BH29),((P29-X29)/(BH29+((AI29/100)+(AT29/100)))))))),(P29-X29)/BH29))</f>
        <v/>
      </c>
      <c r="BG29" s="84" t="str">
        <f t="shared" si="1"/>
        <v/>
      </c>
      <c r="BH29" s="85" t="str">
        <f t="shared" si="2"/>
        <v/>
      </c>
      <c r="BI29" s="84" t="str">
        <f t="shared" si="3"/>
        <v/>
      </c>
      <c r="BJ29" s="84" t="str">
        <f t="shared" si="4"/>
        <v/>
      </c>
      <c r="BK29" s="84" t="str">
        <f t="shared" si="5"/>
        <v/>
      </c>
      <c r="BL29" s="84" t="str">
        <f t="shared" si="6"/>
        <v/>
      </c>
      <c r="BM29" s="84" t="str">
        <f t="shared" si="7"/>
        <v/>
      </c>
      <c r="BN29" s="84" t="str">
        <f t="shared" si="8"/>
        <v/>
      </c>
      <c r="BO29" s="84" t="str">
        <f t="shared" si="9"/>
        <v/>
      </c>
      <c r="BP29" s="85" t="str">
        <f t="shared" si="10"/>
        <v/>
      </c>
      <c r="BQ29" s="84" t="str">
        <f t="shared" si="11"/>
        <v/>
      </c>
      <c r="BR29" s="84" t="str">
        <f t="shared" si="12"/>
        <v/>
      </c>
      <c r="BS29" s="84" t="str">
        <f t="shared" si="13"/>
        <v/>
      </c>
      <c r="BT29" s="84" t="str">
        <f t="shared" si="14"/>
        <v/>
      </c>
      <c r="BU29" s="84" t="str">
        <f t="shared" si="15"/>
        <v/>
      </c>
      <c r="BV29" s="85" t="str">
        <f t="shared" si="16"/>
        <v/>
      </c>
      <c r="BW29" s="84" t="str">
        <f t="shared" si="17"/>
        <v/>
      </c>
      <c r="BX29" s="84" t="str">
        <f t="shared" si="18"/>
        <v/>
      </c>
      <c r="BY29" s="84" t="str">
        <f t="shared" si="19"/>
        <v/>
      </c>
      <c r="BZ29" s="85" t="str">
        <f t="shared" si="20"/>
        <v/>
      </c>
      <c r="CA29" s="84" t="str">
        <f t="shared" si="21"/>
        <v/>
      </c>
      <c r="CB29" s="84" t="str">
        <f t="shared" si="22"/>
        <v/>
      </c>
      <c r="CC29" s="84" t="str">
        <f t="shared" si="23"/>
        <v/>
      </c>
      <c r="CD29" s="84" t="str">
        <f t="shared" si="24"/>
        <v/>
      </c>
      <c r="CE29" s="84" t="str">
        <f t="shared" si="25"/>
        <v/>
      </c>
      <c r="CF29" s="84" t="str">
        <f t="shared" si="26"/>
        <v/>
      </c>
      <c r="CG29" s="84" t="str">
        <f t="shared" si="27"/>
        <v/>
      </c>
      <c r="CH29" s="84" t="str">
        <f t="shared" si="28"/>
        <v/>
      </c>
      <c r="CI29" s="84" t="str">
        <f t="shared" si="29"/>
        <v/>
      </c>
      <c r="CJ29" s="84" t="str">
        <f t="shared" si="30"/>
        <v/>
      </c>
      <c r="CK29" s="84" t="str">
        <f t="shared" si="31"/>
        <v/>
      </c>
      <c r="CL29" s="84" t="str">
        <f t="shared" si="32"/>
        <v/>
      </c>
      <c r="CM29" s="86" t="str">
        <f t="shared" si="33"/>
        <v/>
      </c>
    </row>
    <row r="30" spans="1:91" x14ac:dyDescent="0.2">
      <c r="A30" s="73"/>
      <c r="B30" s="94"/>
      <c r="C30" s="75"/>
      <c r="D30" s="75"/>
      <c r="E30" s="76"/>
      <c r="F30" s="76"/>
      <c r="G30" s="76"/>
      <c r="H30" s="75"/>
      <c r="I30" s="95"/>
      <c r="J30" s="103"/>
      <c r="K30" s="104"/>
      <c r="L30" s="77"/>
      <c r="M30" s="78"/>
      <c r="N30" s="78"/>
      <c r="O30" s="78"/>
      <c r="P30" s="80" t="str">
        <f t="shared" si="34"/>
        <v/>
      </c>
      <c r="Q30" s="78"/>
      <c r="R30" s="78"/>
      <c r="S30" s="80" t="str">
        <f t="shared" si="35"/>
        <v/>
      </c>
      <c r="T30" s="81"/>
      <c r="U30" s="82"/>
      <c r="V30" s="78"/>
      <c r="W30" s="78"/>
      <c r="X30" s="80" t="str">
        <f t="shared" si="36"/>
        <v/>
      </c>
      <c r="Y30" s="82"/>
      <c r="Z30" s="78"/>
      <c r="AA30" s="78"/>
      <c r="AB30" s="79" t="str">
        <f t="shared" si="37"/>
        <v/>
      </c>
      <c r="AC30" s="78"/>
      <c r="AD30" s="78"/>
      <c r="AE30" s="78"/>
      <c r="AF30" s="79" t="str">
        <f t="shared" si="38"/>
        <v/>
      </c>
      <c r="AG30" s="78"/>
      <c r="AH30" s="78"/>
      <c r="AI30" s="80" t="str">
        <f t="shared" si="39"/>
        <v/>
      </c>
      <c r="AJ30" s="82"/>
      <c r="AK30" s="78"/>
      <c r="AL30" s="78"/>
      <c r="AM30" s="79" t="str">
        <f t="shared" si="40"/>
        <v/>
      </c>
      <c r="AN30" s="78"/>
      <c r="AO30" s="78"/>
      <c r="AP30" s="78"/>
      <c r="AQ30" s="79" t="str">
        <f t="shared" si="41"/>
        <v/>
      </c>
      <c r="AR30" s="78"/>
      <c r="AS30" s="78"/>
      <c r="AT30" s="80" t="str">
        <f t="shared" si="42"/>
        <v/>
      </c>
      <c r="AU30" s="82"/>
      <c r="AV30" s="78"/>
      <c r="AW30" s="77"/>
      <c r="AX30" s="82"/>
      <c r="AY30" s="78"/>
      <c r="AZ30" s="78"/>
      <c r="BA30" s="82"/>
      <c r="BB30" s="77"/>
      <c r="BC30" s="83"/>
      <c r="BD30" s="83"/>
      <c r="BE30" s="163" t="str">
        <f t="shared" si="0"/>
        <v/>
      </c>
      <c r="BF30" s="85" t="str">
        <f>IF(A30="","",IF(K30="y",IF(#REF!="",((P30-X30)/BH30),IF(#REF!="",IF(AB30=P30,((AF30-X30)/BH30),((P30-X30)/(BH30+(AI30/100)))),IF(AQ30=X30,((P30-AQ30)/BH30),IF(AM30=AF30,((AQ30-X30)/BH30),((P30-X30)/(BH30+((AI30/100)+(AT30/100)))))))),(P30-X30)/BH30))</f>
        <v/>
      </c>
      <c r="BG30" s="84" t="str">
        <f t="shared" si="1"/>
        <v/>
      </c>
      <c r="BH30" s="85" t="str">
        <f t="shared" si="2"/>
        <v/>
      </c>
      <c r="BI30" s="84" t="str">
        <f t="shared" si="3"/>
        <v/>
      </c>
      <c r="BJ30" s="84" t="str">
        <f t="shared" si="4"/>
        <v/>
      </c>
      <c r="BK30" s="84" t="str">
        <f t="shared" si="5"/>
        <v/>
      </c>
      <c r="BL30" s="84" t="str">
        <f t="shared" si="6"/>
        <v/>
      </c>
      <c r="BM30" s="84" t="str">
        <f t="shared" si="7"/>
        <v/>
      </c>
      <c r="BN30" s="84" t="str">
        <f t="shared" si="8"/>
        <v/>
      </c>
      <c r="BO30" s="84" t="str">
        <f t="shared" si="9"/>
        <v/>
      </c>
      <c r="BP30" s="85" t="str">
        <f t="shared" si="10"/>
        <v/>
      </c>
      <c r="BQ30" s="84" t="str">
        <f t="shared" si="11"/>
        <v/>
      </c>
      <c r="BR30" s="84" t="str">
        <f t="shared" si="12"/>
        <v/>
      </c>
      <c r="BS30" s="84" t="str">
        <f t="shared" si="13"/>
        <v/>
      </c>
      <c r="BT30" s="84" t="str">
        <f t="shared" si="14"/>
        <v/>
      </c>
      <c r="BU30" s="84" t="str">
        <f t="shared" si="15"/>
        <v/>
      </c>
      <c r="BV30" s="85" t="str">
        <f t="shared" si="16"/>
        <v/>
      </c>
      <c r="BW30" s="84" t="str">
        <f t="shared" si="17"/>
        <v/>
      </c>
      <c r="BX30" s="84" t="str">
        <f t="shared" si="18"/>
        <v/>
      </c>
      <c r="BY30" s="84" t="str">
        <f t="shared" si="19"/>
        <v/>
      </c>
      <c r="BZ30" s="85" t="str">
        <f t="shared" si="20"/>
        <v/>
      </c>
      <c r="CA30" s="84" t="str">
        <f t="shared" si="21"/>
        <v/>
      </c>
      <c r="CB30" s="84" t="str">
        <f t="shared" si="22"/>
        <v/>
      </c>
      <c r="CC30" s="84" t="str">
        <f t="shared" si="23"/>
        <v/>
      </c>
      <c r="CD30" s="84" t="str">
        <f t="shared" si="24"/>
        <v/>
      </c>
      <c r="CE30" s="84" t="str">
        <f t="shared" si="25"/>
        <v/>
      </c>
      <c r="CF30" s="84" t="str">
        <f t="shared" si="26"/>
        <v/>
      </c>
      <c r="CG30" s="84" t="str">
        <f t="shared" si="27"/>
        <v/>
      </c>
      <c r="CH30" s="84" t="str">
        <f t="shared" si="28"/>
        <v/>
      </c>
      <c r="CI30" s="84" t="str">
        <f t="shared" si="29"/>
        <v/>
      </c>
      <c r="CJ30" s="84" t="str">
        <f t="shared" si="30"/>
        <v/>
      </c>
      <c r="CK30" s="84" t="str">
        <f t="shared" si="31"/>
        <v/>
      </c>
      <c r="CL30" s="84" t="str">
        <f t="shared" si="32"/>
        <v/>
      </c>
      <c r="CM30" s="86" t="str">
        <f t="shared" si="33"/>
        <v/>
      </c>
    </row>
    <row r="31" spans="1:91" x14ac:dyDescent="0.2">
      <c r="A31" s="73"/>
      <c r="B31" s="94"/>
      <c r="C31" s="75"/>
      <c r="D31" s="75"/>
      <c r="E31" s="76"/>
      <c r="F31" s="76"/>
      <c r="G31" s="76"/>
      <c r="H31" s="75"/>
      <c r="I31" s="95"/>
      <c r="J31" s="103"/>
      <c r="K31" s="104"/>
      <c r="L31" s="77"/>
      <c r="M31" s="78"/>
      <c r="N31" s="78"/>
      <c r="O31" s="78"/>
      <c r="P31" s="80" t="str">
        <f t="shared" si="34"/>
        <v/>
      </c>
      <c r="Q31" s="78"/>
      <c r="R31" s="78"/>
      <c r="S31" s="80" t="str">
        <f t="shared" si="35"/>
        <v/>
      </c>
      <c r="T31" s="81"/>
      <c r="U31" s="82"/>
      <c r="V31" s="78"/>
      <c r="W31" s="78"/>
      <c r="X31" s="80" t="str">
        <f t="shared" si="36"/>
        <v/>
      </c>
      <c r="Y31" s="82"/>
      <c r="Z31" s="78"/>
      <c r="AA31" s="78"/>
      <c r="AB31" s="79" t="str">
        <f t="shared" si="37"/>
        <v/>
      </c>
      <c r="AC31" s="78"/>
      <c r="AD31" s="78"/>
      <c r="AE31" s="78"/>
      <c r="AF31" s="79" t="str">
        <f t="shared" si="38"/>
        <v/>
      </c>
      <c r="AG31" s="78"/>
      <c r="AH31" s="78"/>
      <c r="AI31" s="80" t="str">
        <f t="shared" si="39"/>
        <v/>
      </c>
      <c r="AJ31" s="82"/>
      <c r="AK31" s="78"/>
      <c r="AL31" s="78"/>
      <c r="AM31" s="79" t="str">
        <f t="shared" si="40"/>
        <v/>
      </c>
      <c r="AN31" s="78"/>
      <c r="AO31" s="78"/>
      <c r="AP31" s="78"/>
      <c r="AQ31" s="79" t="str">
        <f t="shared" si="41"/>
        <v/>
      </c>
      <c r="AR31" s="78"/>
      <c r="AS31" s="78"/>
      <c r="AT31" s="80" t="str">
        <f t="shared" si="42"/>
        <v/>
      </c>
      <c r="AU31" s="82"/>
      <c r="AV31" s="78"/>
      <c r="AW31" s="77"/>
      <c r="AX31" s="82"/>
      <c r="AY31" s="78"/>
      <c r="AZ31" s="78"/>
      <c r="BA31" s="82"/>
      <c r="BB31" s="77"/>
      <c r="BC31" s="83"/>
      <c r="BD31" s="83"/>
      <c r="BE31" s="163" t="str">
        <f t="shared" si="0"/>
        <v/>
      </c>
      <c r="BF31" s="85" t="str">
        <f>IF(A31="","",IF(K31="y",IF(#REF!="",((P31-X31)/BH31),IF(#REF!="",IF(AB31=P31,((AF31-X31)/BH31),((P31-X31)/(BH31+(AI31/100)))),IF(AQ31=X31,((P31-AQ31)/BH31),IF(AM31=AF31,((AQ31-X31)/BH31),((P31-X31)/(BH31+((AI31/100)+(AT31/100)))))))),(P31-X31)/BH31))</f>
        <v/>
      </c>
      <c r="BG31" s="84" t="str">
        <f t="shared" si="1"/>
        <v/>
      </c>
      <c r="BH31" s="85" t="str">
        <f t="shared" si="2"/>
        <v/>
      </c>
      <c r="BI31" s="84" t="str">
        <f t="shared" si="3"/>
        <v/>
      </c>
      <c r="BJ31" s="84" t="str">
        <f t="shared" si="4"/>
        <v/>
      </c>
      <c r="BK31" s="84" t="str">
        <f t="shared" si="5"/>
        <v/>
      </c>
      <c r="BL31" s="84" t="str">
        <f t="shared" si="6"/>
        <v/>
      </c>
      <c r="BM31" s="84" t="str">
        <f t="shared" si="7"/>
        <v/>
      </c>
      <c r="BN31" s="84" t="str">
        <f t="shared" si="8"/>
        <v/>
      </c>
      <c r="BO31" s="84" t="str">
        <f t="shared" si="9"/>
        <v/>
      </c>
      <c r="BP31" s="85" t="str">
        <f t="shared" si="10"/>
        <v/>
      </c>
      <c r="BQ31" s="84" t="str">
        <f t="shared" si="11"/>
        <v/>
      </c>
      <c r="BR31" s="84" t="str">
        <f t="shared" si="12"/>
        <v/>
      </c>
      <c r="BS31" s="84" t="str">
        <f t="shared" si="13"/>
        <v/>
      </c>
      <c r="BT31" s="84" t="str">
        <f t="shared" si="14"/>
        <v/>
      </c>
      <c r="BU31" s="84" t="str">
        <f t="shared" si="15"/>
        <v/>
      </c>
      <c r="BV31" s="85" t="str">
        <f t="shared" si="16"/>
        <v/>
      </c>
      <c r="BW31" s="84" t="str">
        <f t="shared" si="17"/>
        <v/>
      </c>
      <c r="BX31" s="84" t="str">
        <f t="shared" si="18"/>
        <v/>
      </c>
      <c r="BY31" s="84" t="str">
        <f t="shared" si="19"/>
        <v/>
      </c>
      <c r="BZ31" s="85" t="str">
        <f t="shared" si="20"/>
        <v/>
      </c>
      <c r="CA31" s="84" t="str">
        <f t="shared" si="21"/>
        <v/>
      </c>
      <c r="CB31" s="84" t="str">
        <f t="shared" si="22"/>
        <v/>
      </c>
      <c r="CC31" s="84" t="str">
        <f t="shared" si="23"/>
        <v/>
      </c>
      <c r="CD31" s="84" t="str">
        <f t="shared" si="24"/>
        <v/>
      </c>
      <c r="CE31" s="84" t="str">
        <f t="shared" si="25"/>
        <v/>
      </c>
      <c r="CF31" s="84" t="str">
        <f t="shared" si="26"/>
        <v/>
      </c>
      <c r="CG31" s="84" t="str">
        <f t="shared" si="27"/>
        <v/>
      </c>
      <c r="CH31" s="84" t="str">
        <f t="shared" si="28"/>
        <v/>
      </c>
      <c r="CI31" s="84" t="str">
        <f t="shared" si="29"/>
        <v/>
      </c>
      <c r="CJ31" s="84" t="str">
        <f t="shared" si="30"/>
        <v/>
      </c>
      <c r="CK31" s="84" t="str">
        <f t="shared" si="31"/>
        <v/>
      </c>
      <c r="CL31" s="84" t="str">
        <f t="shared" si="32"/>
        <v/>
      </c>
      <c r="CM31" s="86" t="str">
        <f t="shared" si="33"/>
        <v/>
      </c>
    </row>
    <row r="32" spans="1:91" x14ac:dyDescent="0.2">
      <c r="A32" s="73"/>
      <c r="B32" s="94"/>
      <c r="C32" s="75"/>
      <c r="D32" s="75"/>
      <c r="E32" s="76"/>
      <c r="F32" s="76"/>
      <c r="G32" s="76"/>
      <c r="H32" s="75"/>
      <c r="I32" s="95"/>
      <c r="J32" s="103"/>
      <c r="K32" s="104"/>
      <c r="L32" s="77"/>
      <c r="M32" s="78"/>
      <c r="N32" s="78"/>
      <c r="O32" s="78"/>
      <c r="P32" s="80" t="str">
        <f t="shared" si="34"/>
        <v/>
      </c>
      <c r="Q32" s="78"/>
      <c r="R32" s="78"/>
      <c r="S32" s="80" t="str">
        <f t="shared" si="35"/>
        <v/>
      </c>
      <c r="T32" s="81"/>
      <c r="U32" s="82"/>
      <c r="V32" s="78"/>
      <c r="W32" s="78"/>
      <c r="X32" s="80" t="str">
        <f t="shared" si="36"/>
        <v/>
      </c>
      <c r="Y32" s="82"/>
      <c r="Z32" s="78"/>
      <c r="AA32" s="78"/>
      <c r="AB32" s="79" t="str">
        <f t="shared" si="37"/>
        <v/>
      </c>
      <c r="AC32" s="78"/>
      <c r="AD32" s="78"/>
      <c r="AE32" s="78"/>
      <c r="AF32" s="79" t="str">
        <f t="shared" si="38"/>
        <v/>
      </c>
      <c r="AG32" s="78"/>
      <c r="AH32" s="78"/>
      <c r="AI32" s="80" t="str">
        <f t="shared" si="39"/>
        <v/>
      </c>
      <c r="AJ32" s="82"/>
      <c r="AK32" s="78"/>
      <c r="AL32" s="78"/>
      <c r="AM32" s="79" t="str">
        <f t="shared" si="40"/>
        <v/>
      </c>
      <c r="AN32" s="78"/>
      <c r="AO32" s="78"/>
      <c r="AP32" s="78"/>
      <c r="AQ32" s="79" t="str">
        <f t="shared" si="41"/>
        <v/>
      </c>
      <c r="AR32" s="78"/>
      <c r="AS32" s="78"/>
      <c r="AT32" s="80" t="str">
        <f t="shared" si="42"/>
        <v/>
      </c>
      <c r="AU32" s="82"/>
      <c r="AV32" s="78"/>
      <c r="AW32" s="77"/>
      <c r="AX32" s="82"/>
      <c r="AY32" s="78"/>
      <c r="AZ32" s="78"/>
      <c r="BA32" s="82"/>
      <c r="BB32" s="77"/>
      <c r="BC32" s="83"/>
      <c r="BD32" s="83"/>
      <c r="BE32" s="163" t="str">
        <f t="shared" si="0"/>
        <v/>
      </c>
      <c r="BF32" s="85" t="str">
        <f>IF(A32="","",IF(K32="y",IF(#REF!="",((P32-X32)/BH32),IF(#REF!="",IF(AB32=P32,((AF32-X32)/BH32),((P32-X32)/(BH32+(AI32/100)))),IF(AQ32=X32,((P32-AQ32)/BH32),IF(AM32=AF32,((AQ32-X32)/BH32),((P32-X32)/(BH32+((AI32/100)+(AT32/100)))))))),(P32-X32)/BH32))</f>
        <v/>
      </c>
      <c r="BG32" s="84" t="str">
        <f t="shared" si="1"/>
        <v/>
      </c>
      <c r="BH32" s="85" t="str">
        <f t="shared" si="2"/>
        <v/>
      </c>
      <c r="BI32" s="84" t="str">
        <f t="shared" si="3"/>
        <v/>
      </c>
      <c r="BJ32" s="84" t="str">
        <f t="shared" si="4"/>
        <v/>
      </c>
      <c r="BK32" s="84" t="str">
        <f t="shared" si="5"/>
        <v/>
      </c>
      <c r="BL32" s="84" t="str">
        <f t="shared" si="6"/>
        <v/>
      </c>
      <c r="BM32" s="84" t="str">
        <f t="shared" si="7"/>
        <v/>
      </c>
      <c r="BN32" s="84" t="str">
        <f t="shared" si="8"/>
        <v/>
      </c>
      <c r="BO32" s="84" t="str">
        <f t="shared" si="9"/>
        <v/>
      </c>
      <c r="BP32" s="85" t="str">
        <f t="shared" si="10"/>
        <v/>
      </c>
      <c r="BQ32" s="84" t="str">
        <f t="shared" si="11"/>
        <v/>
      </c>
      <c r="BR32" s="84" t="str">
        <f t="shared" si="12"/>
        <v/>
      </c>
      <c r="BS32" s="84" t="str">
        <f t="shared" si="13"/>
        <v/>
      </c>
      <c r="BT32" s="84" t="str">
        <f t="shared" si="14"/>
        <v/>
      </c>
      <c r="BU32" s="84" t="str">
        <f t="shared" si="15"/>
        <v/>
      </c>
      <c r="BV32" s="85" t="str">
        <f t="shared" si="16"/>
        <v/>
      </c>
      <c r="BW32" s="84" t="str">
        <f t="shared" si="17"/>
        <v/>
      </c>
      <c r="BX32" s="84" t="str">
        <f t="shared" si="18"/>
        <v/>
      </c>
      <c r="BY32" s="84" t="str">
        <f t="shared" si="19"/>
        <v/>
      </c>
      <c r="BZ32" s="85" t="str">
        <f t="shared" si="20"/>
        <v/>
      </c>
      <c r="CA32" s="84" t="str">
        <f t="shared" si="21"/>
        <v/>
      </c>
      <c r="CB32" s="84" t="str">
        <f t="shared" si="22"/>
        <v/>
      </c>
      <c r="CC32" s="84" t="str">
        <f t="shared" si="23"/>
        <v/>
      </c>
      <c r="CD32" s="84" t="str">
        <f t="shared" si="24"/>
        <v/>
      </c>
      <c r="CE32" s="84" t="str">
        <f t="shared" si="25"/>
        <v/>
      </c>
      <c r="CF32" s="84" t="str">
        <f t="shared" si="26"/>
        <v/>
      </c>
      <c r="CG32" s="84" t="str">
        <f t="shared" si="27"/>
        <v/>
      </c>
      <c r="CH32" s="84" t="str">
        <f t="shared" si="28"/>
        <v/>
      </c>
      <c r="CI32" s="84" t="str">
        <f t="shared" si="29"/>
        <v/>
      </c>
      <c r="CJ32" s="84" t="str">
        <f t="shared" si="30"/>
        <v/>
      </c>
      <c r="CK32" s="84" t="str">
        <f t="shared" si="31"/>
        <v/>
      </c>
      <c r="CL32" s="84" t="str">
        <f t="shared" si="32"/>
        <v/>
      </c>
      <c r="CM32" s="86" t="str">
        <f t="shared" si="33"/>
        <v/>
      </c>
    </row>
    <row r="33" spans="1:91" x14ac:dyDescent="0.2">
      <c r="A33" s="73"/>
      <c r="B33" s="94"/>
      <c r="C33" s="75"/>
      <c r="D33" s="75"/>
      <c r="E33" s="76"/>
      <c r="F33" s="76"/>
      <c r="G33" s="76"/>
      <c r="H33" s="75"/>
      <c r="I33" s="95"/>
      <c r="J33" s="103"/>
      <c r="K33" s="104"/>
      <c r="L33" s="77"/>
      <c r="M33" s="78"/>
      <c r="N33" s="78"/>
      <c r="O33" s="78"/>
      <c r="P33" s="80" t="str">
        <f t="shared" si="34"/>
        <v/>
      </c>
      <c r="Q33" s="78"/>
      <c r="R33" s="78"/>
      <c r="S33" s="80" t="str">
        <f t="shared" si="35"/>
        <v/>
      </c>
      <c r="T33" s="81"/>
      <c r="U33" s="82"/>
      <c r="V33" s="78"/>
      <c r="W33" s="78"/>
      <c r="X33" s="80" t="str">
        <f t="shared" si="36"/>
        <v/>
      </c>
      <c r="Y33" s="82"/>
      <c r="Z33" s="78"/>
      <c r="AA33" s="78"/>
      <c r="AB33" s="79" t="str">
        <f t="shared" si="37"/>
        <v/>
      </c>
      <c r="AC33" s="78"/>
      <c r="AD33" s="78"/>
      <c r="AE33" s="78"/>
      <c r="AF33" s="79" t="str">
        <f t="shared" si="38"/>
        <v/>
      </c>
      <c r="AG33" s="78"/>
      <c r="AH33" s="78"/>
      <c r="AI33" s="80" t="str">
        <f t="shared" si="39"/>
        <v/>
      </c>
      <c r="AJ33" s="82"/>
      <c r="AK33" s="78"/>
      <c r="AL33" s="78"/>
      <c r="AM33" s="79" t="str">
        <f t="shared" si="40"/>
        <v/>
      </c>
      <c r="AN33" s="78"/>
      <c r="AO33" s="78"/>
      <c r="AP33" s="78"/>
      <c r="AQ33" s="79" t="str">
        <f t="shared" si="41"/>
        <v/>
      </c>
      <c r="AR33" s="78"/>
      <c r="AS33" s="78"/>
      <c r="AT33" s="80" t="str">
        <f t="shared" si="42"/>
        <v/>
      </c>
      <c r="AU33" s="82"/>
      <c r="AV33" s="78"/>
      <c r="AW33" s="77"/>
      <c r="AX33" s="82"/>
      <c r="AY33" s="78"/>
      <c r="AZ33" s="78"/>
      <c r="BA33" s="82"/>
      <c r="BB33" s="77"/>
      <c r="BC33" s="83"/>
      <c r="BD33" s="83"/>
      <c r="BE33" s="163" t="str">
        <f t="shared" si="0"/>
        <v/>
      </c>
      <c r="BF33" s="85" t="str">
        <f>IF(A33="","",IF(K33="y",IF(#REF!="",((P33-X33)/BH33),IF(#REF!="",IF(AB33=P33,((AF33-X33)/BH33),((P33-X33)/(BH33+(AI33/100)))),IF(AQ33=X33,((P33-AQ33)/BH33),IF(AM33=AF33,((AQ33-X33)/BH33),((P33-X33)/(BH33+((AI33/100)+(AT33/100)))))))),(P33-X33)/BH33))</f>
        <v/>
      </c>
      <c r="BG33" s="84" t="str">
        <f t="shared" si="1"/>
        <v/>
      </c>
      <c r="BH33" s="85" t="str">
        <f t="shared" si="2"/>
        <v/>
      </c>
      <c r="BI33" s="84" t="str">
        <f t="shared" si="3"/>
        <v/>
      </c>
      <c r="BJ33" s="84" t="str">
        <f t="shared" si="4"/>
        <v/>
      </c>
      <c r="BK33" s="84" t="str">
        <f t="shared" si="5"/>
        <v/>
      </c>
      <c r="BL33" s="84" t="str">
        <f t="shared" si="6"/>
        <v/>
      </c>
      <c r="BM33" s="84" t="str">
        <f t="shared" si="7"/>
        <v/>
      </c>
      <c r="BN33" s="84" t="str">
        <f t="shared" si="8"/>
        <v/>
      </c>
      <c r="BO33" s="84" t="str">
        <f t="shared" si="9"/>
        <v/>
      </c>
      <c r="BP33" s="85" t="str">
        <f t="shared" si="10"/>
        <v/>
      </c>
      <c r="BQ33" s="84" t="str">
        <f t="shared" si="11"/>
        <v/>
      </c>
      <c r="BR33" s="84" t="str">
        <f t="shared" si="12"/>
        <v/>
      </c>
      <c r="BS33" s="84" t="str">
        <f t="shared" si="13"/>
        <v/>
      </c>
      <c r="BT33" s="84" t="str">
        <f t="shared" si="14"/>
        <v/>
      </c>
      <c r="BU33" s="84" t="str">
        <f t="shared" si="15"/>
        <v/>
      </c>
      <c r="BV33" s="85" t="str">
        <f t="shared" si="16"/>
        <v/>
      </c>
      <c r="BW33" s="84" t="str">
        <f t="shared" si="17"/>
        <v/>
      </c>
      <c r="BX33" s="84" t="str">
        <f t="shared" si="18"/>
        <v/>
      </c>
      <c r="BY33" s="84" t="str">
        <f t="shared" si="19"/>
        <v/>
      </c>
      <c r="BZ33" s="85" t="str">
        <f t="shared" si="20"/>
        <v/>
      </c>
      <c r="CA33" s="84" t="str">
        <f t="shared" si="21"/>
        <v/>
      </c>
      <c r="CB33" s="84" t="str">
        <f t="shared" si="22"/>
        <v/>
      </c>
      <c r="CC33" s="84" t="str">
        <f t="shared" si="23"/>
        <v/>
      </c>
      <c r="CD33" s="84" t="str">
        <f t="shared" si="24"/>
        <v/>
      </c>
      <c r="CE33" s="84" t="str">
        <f t="shared" si="25"/>
        <v/>
      </c>
      <c r="CF33" s="84" t="str">
        <f t="shared" si="26"/>
        <v/>
      </c>
      <c r="CG33" s="84" t="str">
        <f t="shared" si="27"/>
        <v/>
      </c>
      <c r="CH33" s="84" t="str">
        <f t="shared" si="28"/>
        <v/>
      </c>
      <c r="CI33" s="84" t="str">
        <f t="shared" si="29"/>
        <v/>
      </c>
      <c r="CJ33" s="84" t="str">
        <f t="shared" si="30"/>
        <v/>
      </c>
      <c r="CK33" s="84" t="str">
        <f t="shared" si="31"/>
        <v/>
      </c>
      <c r="CL33" s="84" t="str">
        <f t="shared" si="32"/>
        <v/>
      </c>
      <c r="CM33" s="86" t="str">
        <f t="shared" si="33"/>
        <v/>
      </c>
    </row>
    <row r="34" spans="1:91" x14ac:dyDescent="0.2">
      <c r="A34" s="73"/>
      <c r="B34" s="94"/>
      <c r="C34" s="75"/>
      <c r="D34" s="75"/>
      <c r="E34" s="76"/>
      <c r="F34" s="76"/>
      <c r="G34" s="76"/>
      <c r="H34" s="75"/>
      <c r="I34" s="95"/>
      <c r="J34" s="103"/>
      <c r="K34" s="104"/>
      <c r="L34" s="77"/>
      <c r="M34" s="78"/>
      <c r="N34" s="78"/>
      <c r="O34" s="78"/>
      <c r="P34" s="80" t="str">
        <f t="shared" si="34"/>
        <v/>
      </c>
      <c r="Q34" s="78"/>
      <c r="R34" s="78"/>
      <c r="S34" s="80" t="str">
        <f t="shared" si="35"/>
        <v/>
      </c>
      <c r="T34" s="81"/>
      <c r="U34" s="82"/>
      <c r="V34" s="78"/>
      <c r="W34" s="78"/>
      <c r="X34" s="80" t="str">
        <f t="shared" si="36"/>
        <v/>
      </c>
      <c r="Y34" s="82"/>
      <c r="Z34" s="78"/>
      <c r="AA34" s="78"/>
      <c r="AB34" s="79" t="str">
        <f t="shared" si="37"/>
        <v/>
      </c>
      <c r="AC34" s="78"/>
      <c r="AD34" s="78"/>
      <c r="AE34" s="78"/>
      <c r="AF34" s="79" t="str">
        <f t="shared" si="38"/>
        <v/>
      </c>
      <c r="AG34" s="78"/>
      <c r="AH34" s="78"/>
      <c r="AI34" s="80" t="str">
        <f t="shared" si="39"/>
        <v/>
      </c>
      <c r="AJ34" s="82"/>
      <c r="AK34" s="78"/>
      <c r="AL34" s="78"/>
      <c r="AM34" s="79" t="str">
        <f t="shared" si="40"/>
        <v/>
      </c>
      <c r="AN34" s="78"/>
      <c r="AO34" s="78"/>
      <c r="AP34" s="78"/>
      <c r="AQ34" s="79" t="str">
        <f t="shared" si="41"/>
        <v/>
      </c>
      <c r="AR34" s="78"/>
      <c r="AS34" s="78"/>
      <c r="AT34" s="80" t="str">
        <f t="shared" si="42"/>
        <v/>
      </c>
      <c r="AU34" s="82"/>
      <c r="AV34" s="78"/>
      <c r="AW34" s="77"/>
      <c r="AX34" s="82"/>
      <c r="AY34" s="78"/>
      <c r="AZ34" s="78"/>
      <c r="BA34" s="82"/>
      <c r="BB34" s="77"/>
      <c r="BC34" s="83"/>
      <c r="BD34" s="83"/>
      <c r="BE34" s="163" t="str">
        <f t="shared" si="0"/>
        <v/>
      </c>
      <c r="BF34" s="85" t="str">
        <f>IF(A34="","",IF(K34="y",IF(#REF!="",((P34-X34)/BH34),IF(#REF!="",IF(AB34=P34,((AF34-X34)/BH34),((P34-X34)/(BH34+(AI34/100)))),IF(AQ34=X34,((P34-AQ34)/BH34),IF(AM34=AF34,((AQ34-X34)/BH34),((P34-X34)/(BH34+((AI34/100)+(AT34/100)))))))),(P34-X34)/BH34))</f>
        <v/>
      </c>
      <c r="BG34" s="84" t="str">
        <f t="shared" si="1"/>
        <v/>
      </c>
      <c r="BH34" s="85" t="str">
        <f t="shared" si="2"/>
        <v/>
      </c>
      <c r="BI34" s="84" t="str">
        <f t="shared" si="3"/>
        <v/>
      </c>
      <c r="BJ34" s="84" t="str">
        <f t="shared" si="4"/>
        <v/>
      </c>
      <c r="BK34" s="84" t="str">
        <f t="shared" si="5"/>
        <v/>
      </c>
      <c r="BL34" s="84" t="str">
        <f t="shared" si="6"/>
        <v/>
      </c>
      <c r="BM34" s="84" t="str">
        <f t="shared" si="7"/>
        <v/>
      </c>
      <c r="BN34" s="84" t="str">
        <f t="shared" si="8"/>
        <v/>
      </c>
      <c r="BO34" s="84" t="str">
        <f t="shared" si="9"/>
        <v/>
      </c>
      <c r="BP34" s="85" t="str">
        <f t="shared" si="10"/>
        <v/>
      </c>
      <c r="BQ34" s="84" t="str">
        <f t="shared" si="11"/>
        <v/>
      </c>
      <c r="BR34" s="84" t="str">
        <f t="shared" si="12"/>
        <v/>
      </c>
      <c r="BS34" s="84" t="str">
        <f t="shared" si="13"/>
        <v/>
      </c>
      <c r="BT34" s="84" t="str">
        <f t="shared" si="14"/>
        <v/>
      </c>
      <c r="BU34" s="84" t="str">
        <f t="shared" si="15"/>
        <v/>
      </c>
      <c r="BV34" s="85" t="str">
        <f t="shared" si="16"/>
        <v/>
      </c>
      <c r="BW34" s="84" t="str">
        <f t="shared" si="17"/>
        <v/>
      </c>
      <c r="BX34" s="84" t="str">
        <f t="shared" si="18"/>
        <v/>
      </c>
      <c r="BY34" s="84" t="str">
        <f t="shared" si="19"/>
        <v/>
      </c>
      <c r="BZ34" s="85" t="str">
        <f t="shared" si="20"/>
        <v/>
      </c>
      <c r="CA34" s="84" t="str">
        <f t="shared" si="21"/>
        <v/>
      </c>
      <c r="CB34" s="84" t="str">
        <f t="shared" si="22"/>
        <v/>
      </c>
      <c r="CC34" s="84" t="str">
        <f t="shared" si="23"/>
        <v/>
      </c>
      <c r="CD34" s="84" t="str">
        <f t="shared" si="24"/>
        <v/>
      </c>
      <c r="CE34" s="84" t="str">
        <f t="shared" si="25"/>
        <v/>
      </c>
      <c r="CF34" s="84" t="str">
        <f t="shared" si="26"/>
        <v/>
      </c>
      <c r="CG34" s="84" t="str">
        <f t="shared" si="27"/>
        <v/>
      </c>
      <c r="CH34" s="84" t="str">
        <f t="shared" si="28"/>
        <v/>
      </c>
      <c r="CI34" s="84" t="str">
        <f t="shared" si="29"/>
        <v/>
      </c>
      <c r="CJ34" s="84" t="str">
        <f t="shared" si="30"/>
        <v/>
      </c>
      <c r="CK34" s="84" t="str">
        <f t="shared" si="31"/>
        <v/>
      </c>
      <c r="CL34" s="84" t="str">
        <f t="shared" si="32"/>
        <v/>
      </c>
      <c r="CM34" s="86" t="str">
        <f t="shared" si="33"/>
        <v/>
      </c>
    </row>
    <row r="35" spans="1:91" x14ac:dyDescent="0.2">
      <c r="A35" s="73"/>
      <c r="B35" s="94"/>
      <c r="C35" s="75"/>
      <c r="D35" s="75"/>
      <c r="E35" s="76"/>
      <c r="F35" s="76"/>
      <c r="G35" s="76"/>
      <c r="H35" s="75"/>
      <c r="I35" s="95"/>
      <c r="J35" s="103"/>
      <c r="K35" s="104"/>
      <c r="L35" s="77"/>
      <c r="M35" s="78"/>
      <c r="N35" s="78"/>
      <c r="O35" s="78"/>
      <c r="P35" s="80" t="str">
        <f t="shared" si="34"/>
        <v/>
      </c>
      <c r="Q35" s="78"/>
      <c r="R35" s="78"/>
      <c r="S35" s="80" t="str">
        <f t="shared" si="35"/>
        <v/>
      </c>
      <c r="T35" s="81"/>
      <c r="U35" s="82"/>
      <c r="V35" s="78"/>
      <c r="W35" s="78"/>
      <c r="X35" s="80" t="str">
        <f t="shared" si="36"/>
        <v/>
      </c>
      <c r="Y35" s="82"/>
      <c r="Z35" s="78"/>
      <c r="AA35" s="78"/>
      <c r="AB35" s="79" t="str">
        <f t="shared" si="37"/>
        <v/>
      </c>
      <c r="AC35" s="78"/>
      <c r="AD35" s="78"/>
      <c r="AE35" s="78"/>
      <c r="AF35" s="79" t="str">
        <f t="shared" si="38"/>
        <v/>
      </c>
      <c r="AG35" s="78"/>
      <c r="AH35" s="78"/>
      <c r="AI35" s="80" t="str">
        <f t="shared" si="39"/>
        <v/>
      </c>
      <c r="AJ35" s="82"/>
      <c r="AK35" s="78"/>
      <c r="AL35" s="78"/>
      <c r="AM35" s="79" t="str">
        <f t="shared" si="40"/>
        <v/>
      </c>
      <c r="AN35" s="78"/>
      <c r="AO35" s="78"/>
      <c r="AP35" s="78"/>
      <c r="AQ35" s="79" t="str">
        <f t="shared" si="41"/>
        <v/>
      </c>
      <c r="AR35" s="78"/>
      <c r="AS35" s="78"/>
      <c r="AT35" s="80" t="str">
        <f t="shared" si="42"/>
        <v/>
      </c>
      <c r="AU35" s="82"/>
      <c r="AV35" s="78"/>
      <c r="AW35" s="77"/>
      <c r="AX35" s="82"/>
      <c r="AY35" s="78"/>
      <c r="AZ35" s="78"/>
      <c r="BA35" s="82"/>
      <c r="BB35" s="77"/>
      <c r="BC35" s="83"/>
      <c r="BD35" s="83"/>
      <c r="BE35" s="163" t="str">
        <f t="shared" si="0"/>
        <v/>
      </c>
      <c r="BF35" s="85" t="str">
        <f>IF(A35="","",IF(K35="y",IF(#REF!="",((P35-X35)/BH35),IF(#REF!="",IF(AB35=P35,((AF35-X35)/BH35),((P35-X35)/(BH35+(AI35/100)))),IF(AQ35=X35,((P35-AQ35)/BH35),IF(AM35=AF35,((AQ35-X35)/BH35),((P35-X35)/(BH35+((AI35/100)+(AT35/100)))))))),(P35-X35)/BH35))</f>
        <v/>
      </c>
      <c r="BG35" s="84" t="str">
        <f t="shared" si="1"/>
        <v/>
      </c>
      <c r="BH35" s="85" t="str">
        <f t="shared" si="2"/>
        <v/>
      </c>
      <c r="BI35" s="84" t="str">
        <f t="shared" si="3"/>
        <v/>
      </c>
      <c r="BJ35" s="84" t="str">
        <f t="shared" si="4"/>
        <v/>
      </c>
      <c r="BK35" s="84" t="str">
        <f t="shared" si="5"/>
        <v/>
      </c>
      <c r="BL35" s="84" t="str">
        <f t="shared" si="6"/>
        <v/>
      </c>
      <c r="BM35" s="84" t="str">
        <f t="shared" si="7"/>
        <v/>
      </c>
      <c r="BN35" s="84" t="str">
        <f t="shared" si="8"/>
        <v/>
      </c>
      <c r="BO35" s="84" t="str">
        <f t="shared" si="9"/>
        <v/>
      </c>
      <c r="BP35" s="85" t="str">
        <f t="shared" si="10"/>
        <v/>
      </c>
      <c r="BQ35" s="84" t="str">
        <f t="shared" si="11"/>
        <v/>
      </c>
      <c r="BR35" s="84" t="str">
        <f t="shared" si="12"/>
        <v/>
      </c>
      <c r="BS35" s="84" t="str">
        <f t="shared" si="13"/>
        <v/>
      </c>
      <c r="BT35" s="84" t="str">
        <f t="shared" si="14"/>
        <v/>
      </c>
      <c r="BU35" s="84" t="str">
        <f t="shared" si="15"/>
        <v/>
      </c>
      <c r="BV35" s="85" t="str">
        <f t="shared" si="16"/>
        <v/>
      </c>
      <c r="BW35" s="84" t="str">
        <f t="shared" si="17"/>
        <v/>
      </c>
      <c r="BX35" s="84" t="str">
        <f t="shared" si="18"/>
        <v/>
      </c>
      <c r="BY35" s="84" t="str">
        <f t="shared" si="19"/>
        <v/>
      </c>
      <c r="BZ35" s="85" t="str">
        <f t="shared" si="20"/>
        <v/>
      </c>
      <c r="CA35" s="84" t="str">
        <f t="shared" si="21"/>
        <v/>
      </c>
      <c r="CB35" s="84" t="str">
        <f t="shared" si="22"/>
        <v/>
      </c>
      <c r="CC35" s="84" t="str">
        <f t="shared" si="23"/>
        <v/>
      </c>
      <c r="CD35" s="84" t="str">
        <f t="shared" si="24"/>
        <v/>
      </c>
      <c r="CE35" s="84" t="str">
        <f t="shared" si="25"/>
        <v/>
      </c>
      <c r="CF35" s="84" t="str">
        <f t="shared" si="26"/>
        <v/>
      </c>
      <c r="CG35" s="84" t="str">
        <f t="shared" si="27"/>
        <v/>
      </c>
      <c r="CH35" s="84" t="str">
        <f t="shared" si="28"/>
        <v/>
      </c>
      <c r="CI35" s="84" t="str">
        <f t="shared" si="29"/>
        <v/>
      </c>
      <c r="CJ35" s="84" t="str">
        <f t="shared" si="30"/>
        <v/>
      </c>
      <c r="CK35" s="84" t="str">
        <f t="shared" si="31"/>
        <v/>
      </c>
      <c r="CL35" s="84" t="str">
        <f t="shared" si="32"/>
        <v/>
      </c>
      <c r="CM35" s="86" t="str">
        <f t="shared" si="33"/>
        <v/>
      </c>
    </row>
    <row r="36" spans="1:91" x14ac:dyDescent="0.2">
      <c r="A36" s="73"/>
      <c r="B36" s="94"/>
      <c r="C36" s="75"/>
      <c r="D36" s="75"/>
      <c r="E36" s="76"/>
      <c r="F36" s="76"/>
      <c r="G36" s="76"/>
      <c r="H36" s="75"/>
      <c r="I36" s="95"/>
      <c r="J36" s="103"/>
      <c r="K36" s="104"/>
      <c r="L36" s="77"/>
      <c r="M36" s="78"/>
      <c r="N36" s="78"/>
      <c r="O36" s="78"/>
      <c r="P36" s="80" t="str">
        <f t="shared" si="34"/>
        <v/>
      </c>
      <c r="Q36" s="78"/>
      <c r="R36" s="78"/>
      <c r="S36" s="80" t="str">
        <f t="shared" si="35"/>
        <v/>
      </c>
      <c r="T36" s="81"/>
      <c r="U36" s="82"/>
      <c r="V36" s="78"/>
      <c r="W36" s="78"/>
      <c r="X36" s="80" t="str">
        <f t="shared" si="36"/>
        <v/>
      </c>
      <c r="Y36" s="82"/>
      <c r="Z36" s="78"/>
      <c r="AA36" s="78"/>
      <c r="AB36" s="79" t="str">
        <f t="shared" si="37"/>
        <v/>
      </c>
      <c r="AC36" s="78"/>
      <c r="AD36" s="78"/>
      <c r="AE36" s="78"/>
      <c r="AF36" s="79" t="str">
        <f t="shared" si="38"/>
        <v/>
      </c>
      <c r="AG36" s="78"/>
      <c r="AH36" s="78"/>
      <c r="AI36" s="80" t="str">
        <f t="shared" si="39"/>
        <v/>
      </c>
      <c r="AJ36" s="82"/>
      <c r="AK36" s="78"/>
      <c r="AL36" s="78"/>
      <c r="AM36" s="79" t="str">
        <f t="shared" si="40"/>
        <v/>
      </c>
      <c r="AN36" s="78"/>
      <c r="AO36" s="78"/>
      <c r="AP36" s="78"/>
      <c r="AQ36" s="79" t="str">
        <f t="shared" si="41"/>
        <v/>
      </c>
      <c r="AR36" s="78"/>
      <c r="AS36" s="78"/>
      <c r="AT36" s="80" t="str">
        <f t="shared" si="42"/>
        <v/>
      </c>
      <c r="AU36" s="82"/>
      <c r="AV36" s="78"/>
      <c r="AW36" s="77"/>
      <c r="AX36" s="82"/>
      <c r="AY36" s="78"/>
      <c r="AZ36" s="78"/>
      <c r="BA36" s="82"/>
      <c r="BB36" s="77"/>
      <c r="BC36" s="83"/>
      <c r="BD36" s="83"/>
      <c r="BE36" s="163" t="str">
        <f t="shared" ref="BE36:BE67" si="43">IF(A36="","",IF(BC36="",IF(BD36="America",0.6,IF(BD36="Africa",0.5,IF(BD36="Asia",0.57))),BC36))</f>
        <v/>
      </c>
      <c r="BF36" s="85" t="str">
        <f>IF(A36="","",IF(K36="y",IF(#REF!="",((P36-X36)/BH36),IF(#REF!="",IF(AB36=P36,((AF36-X36)/BH36),((P36-X36)/(BH36+(AI36/100)))),IF(AQ36=X36,((P36-AQ36)/BH36),IF(AM36=AF36,((AQ36-X36)/BH36),((P36-X36)/(BH36+((AI36/100)+(AT36/100)))))))),(P36-X36)/BH36))</f>
        <v/>
      </c>
      <c r="BG36" s="84" t="str">
        <f t="shared" ref="BG36:BG67" si="44">IF(A36="","",IF(T36="",IF(H36="Purpleheart",X36,IF(OR(0&gt;BF36,BF36&gt;3),X36,IF(K36="y",IF(AT36="",IF(AI36="",BF36*((BH36+(S36/100))-1.3)+X36,(BF36*((BH36+(AI36/100)+(S36/100))-1.3))+X36),(BF36*((BH36+(AI36/100)+(AT36/100)+(S36/100))-1.3))+X36),IF(S36&lt;130,P36-(BF36*((S36+(130-S36))/100)),P36+(BF36*((S36-130)/100)))))),T36))</f>
        <v/>
      </c>
      <c r="BH36" s="85" t="str">
        <f t="shared" ref="BH36:BH67" si="45">IF(A36="","",IF(BB36="",IF(AI36="",BA36,IF(AT36="",BA36-(AI36/100),BA36-((AI36/100)+(AT36/100)))),BB36))</f>
        <v/>
      </c>
      <c r="BI36" s="84" t="str">
        <f t="shared" ref="BI36:BI67" si="46">IF(A36="","",IF(BJ36="",(1/3*PI()*BH36*((P36/200)^2+(X36/200)^2+((P36/200)*(X36/200)))),IF(BK36="",((1/3*PI()*(BH36+(AI36/100))*((P36/200)^2+(X36/200)^2+((P36/200)*(X36/200))))-(1/3*PI()*(AI36/100)*((AB36/200)^2+(AF36/200)^2+(AB36/200)*(AF36/200)))),((1/3*PI()*(BH36+(AI36/100)+(AT36/100))*((P36/200)^2+(X36/200)^2+((P36/200)*(X36/200))))-((1/3*PI()*(AI36/100)*((AB36/200)^2+(AF36/200)^2+(AB36/200)*(AF36/200)))+(1/3*PI()*(AT36/100)*((AM36/200)^2+(AQ36/200)^2+((AM36/200)*(AQ36/200)))))))))</f>
        <v/>
      </c>
      <c r="BJ36" s="84" t="str">
        <f t="shared" ref="BJ36:BJ67" si="47">IF(A36="","",IF(AI36="","",(1/3*PI()*(AI36/100)*((AB36/200)^2+(AF36/200)^2+((AB36/200)*(AF36/200))))))</f>
        <v/>
      </c>
      <c r="BK36" s="84" t="str">
        <f t="shared" ref="BK36:BK67" si="48">IF(A36="","",IF(AT36="","",(1/3*PI()*(AT36/100)*((AM36/200)^2+(AQ36/200)^2+((AM36/200)*(AQ36/200))))))</f>
        <v/>
      </c>
      <c r="BL36" s="84" t="str">
        <f t="shared" ref="BL36:BL67" si="49">IF(A36="","",((BI36*BE36)/2))</f>
        <v/>
      </c>
      <c r="BM36" s="84" t="str">
        <f t="shared" ref="BM36:BM67" si="50">IF(A36="","",BL36*0.11)</f>
        <v/>
      </c>
      <c r="BN36" s="84" t="str">
        <f t="shared" ref="BN36:BN67" si="51">IF(A36="","",BL36-BM36)</f>
        <v/>
      </c>
      <c r="BO36" s="84" t="str">
        <f t="shared" ref="BO36:BO67" si="52">IF(A36="","",BL36/BI36)</f>
        <v/>
      </c>
      <c r="BP36" s="85" t="str">
        <f t="shared" ref="BP36:BP67" si="53">IF(A36="","",BE36*EXP(-1.499+(2.148*LN(BG36))+(0.207*(LN(BG36))^2)-(0.0281*(LN(BG36))^3)))</f>
        <v/>
      </c>
      <c r="BQ36" s="84" t="str">
        <f t="shared" ref="BQ36:BQ67" si="54">IF(A36="","",(BP36/1000)/2)</f>
        <v/>
      </c>
      <c r="BR36" s="84" t="str">
        <f t="shared" ref="BR36:BR67" si="55">IF(A36="","",BQ36*0.26)</f>
        <v/>
      </c>
      <c r="BS36" s="84" t="str">
        <f t="shared" ref="BS36:BS67" si="56">IF(A36="","",(BQ36+BR36))</f>
        <v/>
      </c>
      <c r="BT36" s="84" t="str">
        <f t="shared" ref="BT36:BT67" si="57">IF(A36="","",BS36-BL36)</f>
        <v/>
      </c>
      <c r="BU36" s="84" t="str">
        <f t="shared" ref="BU36:BU67" si="58">IF(A36="","",BL36/BS36)</f>
        <v/>
      </c>
      <c r="BV36" s="85" t="str">
        <f t="shared" ref="BV36:BV67" si="59">IF(A36="","",((1/3*PI()*AW36*((AU36/200)^2+(AV36/200)^2+((AU36/200)*(AV36/200))))+(1/3*PI()*AZ36*((AX36/200)^2+(AY36/200)^2+((AX36/200)*(AY36/200))))))</f>
        <v/>
      </c>
      <c r="BW36" s="84" t="str">
        <f t="shared" ref="BW36:BW67" si="60">IF(A36="","",(BV36*BC36)/2000)</f>
        <v/>
      </c>
      <c r="BX36" s="84" t="str">
        <f t="shared" ref="BX36:BX67" si="61">IF(A36="","",BV36/BI36)</f>
        <v/>
      </c>
      <c r="BY36" s="84" t="str">
        <f t="shared" ref="BY36:BY67" si="62">IF(A36="","",BW36/BL36)</f>
        <v/>
      </c>
      <c r="BZ36" s="85" t="str">
        <f t="shared" ref="BZ36:BZ67" si="63">IF(A36="","",IF($A36=$A35,"",$A36))</f>
        <v/>
      </c>
      <c r="CA36" s="84" t="str">
        <f t="shared" ref="CA36:CA67" si="64">IF(A36="","",IF(A36=A35,BI36+CA35,BI36))</f>
        <v/>
      </c>
      <c r="CB36" s="84" t="str">
        <f t="shared" ref="CB36:CB67" si="65">IF(A36="","",IF(A36=A35,BS36+CB35,BS36))</f>
        <v/>
      </c>
      <c r="CC36" s="84" t="str">
        <f t="shared" ref="CC36:CC67" si="66">IF(A36="","",IF(A36=A35,BN36+CC35,BN36))</f>
        <v/>
      </c>
      <c r="CD36" s="84" t="str">
        <f t="shared" ref="CD36:CD67" si="67">IF(A36="","",IF(A36=A35,BT36+CD35,BT36))</f>
        <v/>
      </c>
      <c r="CE36" s="84" t="str">
        <f t="shared" ref="CE36:CE67" si="68">IF(A36="","",IF(A36=A35,BM36+CE35,BM36))</f>
        <v/>
      </c>
      <c r="CF36" s="84" t="str">
        <f t="shared" ref="CF36:CF67" si="69">IF(A36="","",IF(A36=A35,BV36+CF35,BV36))</f>
        <v/>
      </c>
      <c r="CG36" s="84" t="str">
        <f t="shared" ref="CG36:CG67" si="70">IF(A36="","",IF(A36=A35,BW36+CG35,BW36))</f>
        <v/>
      </c>
      <c r="CH36" s="84" t="str">
        <f t="shared" ref="CH36:CH67" si="71">IF(A36="","",IF(A36=A35,BX36+CH35,BX36))</f>
        <v/>
      </c>
      <c r="CI36" s="84" t="str">
        <f t="shared" ref="CI36:CI67" si="72">IF(A36="","",IF(A36=A35,BY36+CI35,BY36))</f>
        <v/>
      </c>
      <c r="CJ36" s="84" t="str">
        <f t="shared" ref="CJ36:CJ67" si="73">IF(A36="","",IF(A36=A35,BO36+CJ35,BO36))</f>
        <v/>
      </c>
      <c r="CK36" s="84" t="str">
        <f t="shared" ref="CK36:CK67" si="74">IF(A36="","",IF(A36=A35,BU36+CK35,BU36))</f>
        <v/>
      </c>
      <c r="CL36" s="84" t="str">
        <f t="shared" ref="CL36:CL67" si="75">IF(A36="","",IF(A36=A35,(BS36/BI36)+CL35,(BS36/BI36)))</f>
        <v/>
      </c>
      <c r="CM36" s="86" t="str">
        <f t="shared" ref="CM36:CM67" si="76">IF(A36="","",IF(A36=A35,(BS36/BL36)+CM35,(BS36/BL36)))</f>
        <v/>
      </c>
    </row>
    <row r="37" spans="1:91" x14ac:dyDescent="0.2">
      <c r="A37" s="73"/>
      <c r="B37" s="94"/>
      <c r="C37" s="75"/>
      <c r="D37" s="75"/>
      <c r="E37" s="76"/>
      <c r="F37" s="76"/>
      <c r="G37" s="76"/>
      <c r="H37" s="75"/>
      <c r="I37" s="95"/>
      <c r="J37" s="103"/>
      <c r="K37" s="104"/>
      <c r="L37" s="77"/>
      <c r="M37" s="78"/>
      <c r="N37" s="78"/>
      <c r="O37" s="78"/>
      <c r="P37" s="80" t="str">
        <f t="shared" si="34"/>
        <v/>
      </c>
      <c r="Q37" s="78"/>
      <c r="R37" s="78"/>
      <c r="S37" s="80" t="str">
        <f t="shared" si="35"/>
        <v/>
      </c>
      <c r="T37" s="81"/>
      <c r="U37" s="82"/>
      <c r="V37" s="78"/>
      <c r="W37" s="78"/>
      <c r="X37" s="80" t="str">
        <f t="shared" si="36"/>
        <v/>
      </c>
      <c r="Y37" s="82"/>
      <c r="Z37" s="78"/>
      <c r="AA37" s="78"/>
      <c r="AB37" s="79" t="str">
        <f t="shared" si="37"/>
        <v/>
      </c>
      <c r="AC37" s="78"/>
      <c r="AD37" s="78"/>
      <c r="AE37" s="78"/>
      <c r="AF37" s="79" t="str">
        <f t="shared" si="38"/>
        <v/>
      </c>
      <c r="AG37" s="78"/>
      <c r="AH37" s="78"/>
      <c r="AI37" s="80" t="str">
        <f t="shared" si="39"/>
        <v/>
      </c>
      <c r="AJ37" s="82"/>
      <c r="AK37" s="78"/>
      <c r="AL37" s="78"/>
      <c r="AM37" s="79" t="str">
        <f t="shared" si="40"/>
        <v/>
      </c>
      <c r="AN37" s="78"/>
      <c r="AO37" s="78"/>
      <c r="AP37" s="78"/>
      <c r="AQ37" s="79" t="str">
        <f t="shared" si="41"/>
        <v/>
      </c>
      <c r="AR37" s="78"/>
      <c r="AS37" s="78"/>
      <c r="AT37" s="80" t="str">
        <f t="shared" si="42"/>
        <v/>
      </c>
      <c r="AU37" s="82"/>
      <c r="AV37" s="78"/>
      <c r="AW37" s="77"/>
      <c r="AX37" s="82"/>
      <c r="AY37" s="78"/>
      <c r="AZ37" s="78"/>
      <c r="BA37" s="82"/>
      <c r="BB37" s="77"/>
      <c r="BC37" s="83"/>
      <c r="BD37" s="83"/>
      <c r="BE37" s="163" t="str">
        <f t="shared" si="43"/>
        <v/>
      </c>
      <c r="BF37" s="85" t="str">
        <f>IF(A37="","",IF(K37="y",IF(#REF!="",((P37-X37)/BH37),IF(#REF!="",IF(AB37=P37,((AF37-X37)/BH37),((P37-X37)/(BH37+(AI37/100)))),IF(AQ37=X37,((P37-AQ37)/BH37),IF(AM37=AF37,((AQ37-X37)/BH37),((P37-X37)/(BH37+((AI37/100)+(AT37/100)))))))),(P37-X37)/BH37))</f>
        <v/>
      </c>
      <c r="BG37" s="84" t="str">
        <f t="shared" si="44"/>
        <v/>
      </c>
      <c r="BH37" s="85" t="str">
        <f t="shared" si="45"/>
        <v/>
      </c>
      <c r="BI37" s="84" t="str">
        <f t="shared" si="46"/>
        <v/>
      </c>
      <c r="BJ37" s="84" t="str">
        <f t="shared" si="47"/>
        <v/>
      </c>
      <c r="BK37" s="84" t="str">
        <f t="shared" si="48"/>
        <v/>
      </c>
      <c r="BL37" s="84" t="str">
        <f t="shared" si="49"/>
        <v/>
      </c>
      <c r="BM37" s="84" t="str">
        <f t="shared" si="50"/>
        <v/>
      </c>
      <c r="BN37" s="84" t="str">
        <f t="shared" si="51"/>
        <v/>
      </c>
      <c r="BO37" s="84" t="str">
        <f t="shared" si="52"/>
        <v/>
      </c>
      <c r="BP37" s="85" t="str">
        <f t="shared" si="53"/>
        <v/>
      </c>
      <c r="BQ37" s="84" t="str">
        <f t="shared" si="54"/>
        <v/>
      </c>
      <c r="BR37" s="84" t="str">
        <f t="shared" si="55"/>
        <v/>
      </c>
      <c r="BS37" s="84" t="str">
        <f t="shared" si="56"/>
        <v/>
      </c>
      <c r="BT37" s="84" t="str">
        <f t="shared" si="57"/>
        <v/>
      </c>
      <c r="BU37" s="84" t="str">
        <f t="shared" si="58"/>
        <v/>
      </c>
      <c r="BV37" s="85" t="str">
        <f t="shared" si="59"/>
        <v/>
      </c>
      <c r="BW37" s="84" t="str">
        <f t="shared" si="60"/>
        <v/>
      </c>
      <c r="BX37" s="84" t="str">
        <f t="shared" si="61"/>
        <v/>
      </c>
      <c r="BY37" s="84" t="str">
        <f t="shared" si="62"/>
        <v/>
      </c>
      <c r="BZ37" s="85" t="str">
        <f t="shared" si="63"/>
        <v/>
      </c>
      <c r="CA37" s="84" t="str">
        <f t="shared" si="64"/>
        <v/>
      </c>
      <c r="CB37" s="84" t="str">
        <f t="shared" si="65"/>
        <v/>
      </c>
      <c r="CC37" s="84" t="str">
        <f t="shared" si="66"/>
        <v/>
      </c>
      <c r="CD37" s="84" t="str">
        <f t="shared" si="67"/>
        <v/>
      </c>
      <c r="CE37" s="84" t="str">
        <f t="shared" si="68"/>
        <v/>
      </c>
      <c r="CF37" s="84" t="str">
        <f t="shared" si="69"/>
        <v/>
      </c>
      <c r="CG37" s="84" t="str">
        <f t="shared" si="70"/>
        <v/>
      </c>
      <c r="CH37" s="84" t="str">
        <f t="shared" si="71"/>
        <v/>
      </c>
      <c r="CI37" s="84" t="str">
        <f t="shared" si="72"/>
        <v/>
      </c>
      <c r="CJ37" s="84" t="str">
        <f t="shared" si="73"/>
        <v/>
      </c>
      <c r="CK37" s="84" t="str">
        <f t="shared" si="74"/>
        <v/>
      </c>
      <c r="CL37" s="84" t="str">
        <f t="shared" si="75"/>
        <v/>
      </c>
      <c r="CM37" s="86" t="str">
        <f t="shared" si="76"/>
        <v/>
      </c>
    </row>
    <row r="38" spans="1:91" x14ac:dyDescent="0.2">
      <c r="A38" s="73"/>
      <c r="B38" s="94"/>
      <c r="C38" s="75"/>
      <c r="D38" s="75"/>
      <c r="E38" s="76"/>
      <c r="F38" s="76"/>
      <c r="G38" s="76"/>
      <c r="H38" s="75"/>
      <c r="I38" s="95"/>
      <c r="J38" s="103"/>
      <c r="K38" s="104"/>
      <c r="L38" s="77"/>
      <c r="M38" s="78"/>
      <c r="N38" s="78"/>
      <c r="O38" s="78"/>
      <c r="P38" s="80" t="str">
        <f t="shared" si="34"/>
        <v/>
      </c>
      <c r="Q38" s="78"/>
      <c r="R38" s="78"/>
      <c r="S38" s="80" t="str">
        <f t="shared" si="35"/>
        <v/>
      </c>
      <c r="T38" s="81"/>
      <c r="U38" s="82"/>
      <c r="V38" s="78"/>
      <c r="W38" s="78"/>
      <c r="X38" s="80" t="str">
        <f t="shared" si="36"/>
        <v/>
      </c>
      <c r="Y38" s="82"/>
      <c r="Z38" s="78"/>
      <c r="AA38" s="78"/>
      <c r="AB38" s="79" t="str">
        <f t="shared" si="37"/>
        <v/>
      </c>
      <c r="AC38" s="78"/>
      <c r="AD38" s="78"/>
      <c r="AE38" s="78"/>
      <c r="AF38" s="79" t="str">
        <f t="shared" si="38"/>
        <v/>
      </c>
      <c r="AG38" s="78"/>
      <c r="AH38" s="78"/>
      <c r="AI38" s="80" t="str">
        <f t="shared" si="39"/>
        <v/>
      </c>
      <c r="AJ38" s="82"/>
      <c r="AK38" s="78"/>
      <c r="AL38" s="78"/>
      <c r="AM38" s="79" t="str">
        <f t="shared" si="40"/>
        <v/>
      </c>
      <c r="AN38" s="78"/>
      <c r="AO38" s="78"/>
      <c r="AP38" s="78"/>
      <c r="AQ38" s="79" t="str">
        <f t="shared" si="41"/>
        <v/>
      </c>
      <c r="AR38" s="78"/>
      <c r="AS38" s="78"/>
      <c r="AT38" s="80" t="str">
        <f t="shared" si="42"/>
        <v/>
      </c>
      <c r="AU38" s="82"/>
      <c r="AV38" s="78"/>
      <c r="AW38" s="77"/>
      <c r="AX38" s="82"/>
      <c r="AY38" s="78"/>
      <c r="AZ38" s="78"/>
      <c r="BA38" s="82"/>
      <c r="BB38" s="77"/>
      <c r="BC38" s="83"/>
      <c r="BD38" s="83"/>
      <c r="BE38" s="163" t="str">
        <f t="shared" si="43"/>
        <v/>
      </c>
      <c r="BF38" s="85" t="str">
        <f>IF(A38="","",IF(K38="y",IF(#REF!="",((P38-X38)/BH38),IF(#REF!="",IF(AB38=P38,((AF38-X38)/BH38),((P38-X38)/(BH38+(AI38/100)))),IF(AQ38=X38,((P38-AQ38)/BH38),IF(AM38=AF38,((AQ38-X38)/BH38),((P38-X38)/(BH38+((AI38/100)+(AT38/100)))))))),(P38-X38)/BH38))</f>
        <v/>
      </c>
      <c r="BG38" s="84" t="str">
        <f t="shared" si="44"/>
        <v/>
      </c>
      <c r="BH38" s="85" t="str">
        <f t="shared" si="45"/>
        <v/>
      </c>
      <c r="BI38" s="84" t="str">
        <f t="shared" si="46"/>
        <v/>
      </c>
      <c r="BJ38" s="84" t="str">
        <f t="shared" si="47"/>
        <v/>
      </c>
      <c r="BK38" s="84" t="str">
        <f t="shared" si="48"/>
        <v/>
      </c>
      <c r="BL38" s="84" t="str">
        <f t="shared" si="49"/>
        <v/>
      </c>
      <c r="BM38" s="84" t="str">
        <f t="shared" si="50"/>
        <v/>
      </c>
      <c r="BN38" s="84" t="str">
        <f t="shared" si="51"/>
        <v/>
      </c>
      <c r="BO38" s="84" t="str">
        <f t="shared" si="52"/>
        <v/>
      </c>
      <c r="BP38" s="85" t="str">
        <f t="shared" si="53"/>
        <v/>
      </c>
      <c r="BQ38" s="84" t="str">
        <f t="shared" si="54"/>
        <v/>
      </c>
      <c r="BR38" s="84" t="str">
        <f t="shared" si="55"/>
        <v/>
      </c>
      <c r="BS38" s="84" t="str">
        <f t="shared" si="56"/>
        <v/>
      </c>
      <c r="BT38" s="84" t="str">
        <f t="shared" si="57"/>
        <v/>
      </c>
      <c r="BU38" s="84" t="str">
        <f t="shared" si="58"/>
        <v/>
      </c>
      <c r="BV38" s="85" t="str">
        <f t="shared" si="59"/>
        <v/>
      </c>
      <c r="BW38" s="84" t="str">
        <f t="shared" si="60"/>
        <v/>
      </c>
      <c r="BX38" s="84" t="str">
        <f t="shared" si="61"/>
        <v/>
      </c>
      <c r="BY38" s="84" t="str">
        <f t="shared" si="62"/>
        <v/>
      </c>
      <c r="BZ38" s="85" t="str">
        <f t="shared" si="63"/>
        <v/>
      </c>
      <c r="CA38" s="84" t="str">
        <f t="shared" si="64"/>
        <v/>
      </c>
      <c r="CB38" s="84" t="str">
        <f t="shared" si="65"/>
        <v/>
      </c>
      <c r="CC38" s="84" t="str">
        <f t="shared" si="66"/>
        <v/>
      </c>
      <c r="CD38" s="84" t="str">
        <f t="shared" si="67"/>
        <v/>
      </c>
      <c r="CE38" s="84" t="str">
        <f t="shared" si="68"/>
        <v/>
      </c>
      <c r="CF38" s="84" t="str">
        <f t="shared" si="69"/>
        <v/>
      </c>
      <c r="CG38" s="84" t="str">
        <f t="shared" si="70"/>
        <v/>
      </c>
      <c r="CH38" s="84" t="str">
        <f t="shared" si="71"/>
        <v/>
      </c>
      <c r="CI38" s="84" t="str">
        <f t="shared" si="72"/>
        <v/>
      </c>
      <c r="CJ38" s="84" t="str">
        <f t="shared" si="73"/>
        <v/>
      </c>
      <c r="CK38" s="84" t="str">
        <f t="shared" si="74"/>
        <v/>
      </c>
      <c r="CL38" s="84" t="str">
        <f t="shared" si="75"/>
        <v/>
      </c>
      <c r="CM38" s="86" t="str">
        <f t="shared" si="76"/>
        <v/>
      </c>
    </row>
    <row r="39" spans="1:91" x14ac:dyDescent="0.2">
      <c r="A39" s="73"/>
      <c r="B39" s="94"/>
      <c r="C39" s="75"/>
      <c r="D39" s="75"/>
      <c r="E39" s="76"/>
      <c r="F39" s="76"/>
      <c r="G39" s="76"/>
      <c r="H39" s="75"/>
      <c r="I39" s="95"/>
      <c r="J39" s="103"/>
      <c r="K39" s="104"/>
      <c r="L39" s="77"/>
      <c r="M39" s="78"/>
      <c r="N39" s="78"/>
      <c r="O39" s="78"/>
      <c r="P39" s="80" t="str">
        <f t="shared" si="34"/>
        <v/>
      </c>
      <c r="Q39" s="78"/>
      <c r="R39" s="78"/>
      <c r="S39" s="80" t="str">
        <f t="shared" si="35"/>
        <v/>
      </c>
      <c r="T39" s="81"/>
      <c r="U39" s="82"/>
      <c r="V39" s="78"/>
      <c r="W39" s="78"/>
      <c r="X39" s="80" t="str">
        <f t="shared" si="36"/>
        <v/>
      </c>
      <c r="Y39" s="82"/>
      <c r="Z39" s="78"/>
      <c r="AA39" s="78"/>
      <c r="AB39" s="79" t="str">
        <f t="shared" si="37"/>
        <v/>
      </c>
      <c r="AC39" s="78"/>
      <c r="AD39" s="78"/>
      <c r="AE39" s="78"/>
      <c r="AF39" s="79" t="str">
        <f t="shared" si="38"/>
        <v/>
      </c>
      <c r="AG39" s="78"/>
      <c r="AH39" s="78"/>
      <c r="AI39" s="80" t="str">
        <f t="shared" si="39"/>
        <v/>
      </c>
      <c r="AJ39" s="82"/>
      <c r="AK39" s="78"/>
      <c r="AL39" s="78"/>
      <c r="AM39" s="79" t="str">
        <f t="shared" si="40"/>
        <v/>
      </c>
      <c r="AN39" s="78"/>
      <c r="AO39" s="78"/>
      <c r="AP39" s="78"/>
      <c r="AQ39" s="79" t="str">
        <f t="shared" si="41"/>
        <v/>
      </c>
      <c r="AR39" s="78"/>
      <c r="AS39" s="78"/>
      <c r="AT39" s="80" t="str">
        <f t="shared" si="42"/>
        <v/>
      </c>
      <c r="AU39" s="82"/>
      <c r="AV39" s="78"/>
      <c r="AW39" s="77"/>
      <c r="AX39" s="82"/>
      <c r="AY39" s="78"/>
      <c r="AZ39" s="78"/>
      <c r="BA39" s="82"/>
      <c r="BB39" s="77"/>
      <c r="BC39" s="83"/>
      <c r="BD39" s="83"/>
      <c r="BE39" s="163" t="str">
        <f t="shared" si="43"/>
        <v/>
      </c>
      <c r="BF39" s="85" t="str">
        <f>IF(A39="","",IF(K39="y",IF(#REF!="",((P39-X39)/BH39),IF(#REF!="",IF(AB39=P39,((AF39-X39)/BH39),((P39-X39)/(BH39+(AI39/100)))),IF(AQ39=X39,((P39-AQ39)/BH39),IF(AM39=AF39,((AQ39-X39)/BH39),((P39-X39)/(BH39+((AI39/100)+(AT39/100)))))))),(P39-X39)/BH39))</f>
        <v/>
      </c>
      <c r="BG39" s="84" t="str">
        <f t="shared" si="44"/>
        <v/>
      </c>
      <c r="BH39" s="85" t="str">
        <f t="shared" si="45"/>
        <v/>
      </c>
      <c r="BI39" s="84" t="str">
        <f t="shared" si="46"/>
        <v/>
      </c>
      <c r="BJ39" s="84" t="str">
        <f t="shared" si="47"/>
        <v/>
      </c>
      <c r="BK39" s="84" t="str">
        <f t="shared" si="48"/>
        <v/>
      </c>
      <c r="BL39" s="84" t="str">
        <f t="shared" si="49"/>
        <v/>
      </c>
      <c r="BM39" s="84" t="str">
        <f t="shared" si="50"/>
        <v/>
      </c>
      <c r="BN39" s="84" t="str">
        <f t="shared" si="51"/>
        <v/>
      </c>
      <c r="BO39" s="84" t="str">
        <f t="shared" si="52"/>
        <v/>
      </c>
      <c r="BP39" s="85" t="str">
        <f t="shared" si="53"/>
        <v/>
      </c>
      <c r="BQ39" s="84" t="str">
        <f t="shared" si="54"/>
        <v/>
      </c>
      <c r="BR39" s="84" t="str">
        <f t="shared" si="55"/>
        <v/>
      </c>
      <c r="BS39" s="84" t="str">
        <f t="shared" si="56"/>
        <v/>
      </c>
      <c r="BT39" s="84" t="str">
        <f t="shared" si="57"/>
        <v/>
      </c>
      <c r="BU39" s="84" t="str">
        <f t="shared" si="58"/>
        <v/>
      </c>
      <c r="BV39" s="85" t="str">
        <f t="shared" si="59"/>
        <v/>
      </c>
      <c r="BW39" s="84" t="str">
        <f t="shared" si="60"/>
        <v/>
      </c>
      <c r="BX39" s="84" t="str">
        <f t="shared" si="61"/>
        <v/>
      </c>
      <c r="BY39" s="84" t="str">
        <f t="shared" si="62"/>
        <v/>
      </c>
      <c r="BZ39" s="85" t="str">
        <f t="shared" si="63"/>
        <v/>
      </c>
      <c r="CA39" s="84" t="str">
        <f t="shared" si="64"/>
        <v/>
      </c>
      <c r="CB39" s="84" t="str">
        <f t="shared" si="65"/>
        <v/>
      </c>
      <c r="CC39" s="84" t="str">
        <f t="shared" si="66"/>
        <v/>
      </c>
      <c r="CD39" s="84" t="str">
        <f t="shared" si="67"/>
        <v/>
      </c>
      <c r="CE39" s="84" t="str">
        <f t="shared" si="68"/>
        <v/>
      </c>
      <c r="CF39" s="84" t="str">
        <f t="shared" si="69"/>
        <v/>
      </c>
      <c r="CG39" s="84" t="str">
        <f t="shared" si="70"/>
        <v/>
      </c>
      <c r="CH39" s="84" t="str">
        <f t="shared" si="71"/>
        <v/>
      </c>
      <c r="CI39" s="84" t="str">
        <f t="shared" si="72"/>
        <v/>
      </c>
      <c r="CJ39" s="84" t="str">
        <f t="shared" si="73"/>
        <v/>
      </c>
      <c r="CK39" s="84" t="str">
        <f t="shared" si="74"/>
        <v/>
      </c>
      <c r="CL39" s="84" t="str">
        <f t="shared" si="75"/>
        <v/>
      </c>
      <c r="CM39" s="86" t="str">
        <f t="shared" si="76"/>
        <v/>
      </c>
    </row>
    <row r="40" spans="1:91" x14ac:dyDescent="0.2">
      <c r="A40" s="73"/>
      <c r="B40" s="94"/>
      <c r="C40" s="75"/>
      <c r="D40" s="75"/>
      <c r="E40" s="76"/>
      <c r="F40" s="76"/>
      <c r="G40" s="76"/>
      <c r="H40" s="75"/>
      <c r="I40" s="95"/>
      <c r="J40" s="103"/>
      <c r="K40" s="104"/>
      <c r="L40" s="77"/>
      <c r="M40" s="78"/>
      <c r="N40" s="78"/>
      <c r="O40" s="78"/>
      <c r="P40" s="80" t="str">
        <f t="shared" si="34"/>
        <v/>
      </c>
      <c r="Q40" s="78"/>
      <c r="R40" s="78"/>
      <c r="S40" s="80" t="str">
        <f t="shared" si="35"/>
        <v/>
      </c>
      <c r="T40" s="81"/>
      <c r="U40" s="82"/>
      <c r="V40" s="78"/>
      <c r="W40" s="78"/>
      <c r="X40" s="80" t="str">
        <f t="shared" si="36"/>
        <v/>
      </c>
      <c r="Y40" s="82"/>
      <c r="Z40" s="78"/>
      <c r="AA40" s="78"/>
      <c r="AB40" s="79" t="str">
        <f t="shared" si="37"/>
        <v/>
      </c>
      <c r="AC40" s="78"/>
      <c r="AD40" s="78"/>
      <c r="AE40" s="78"/>
      <c r="AF40" s="79" t="str">
        <f t="shared" si="38"/>
        <v/>
      </c>
      <c r="AG40" s="78"/>
      <c r="AH40" s="78"/>
      <c r="AI40" s="80" t="str">
        <f t="shared" si="39"/>
        <v/>
      </c>
      <c r="AJ40" s="82"/>
      <c r="AK40" s="78"/>
      <c r="AL40" s="78"/>
      <c r="AM40" s="79" t="str">
        <f t="shared" si="40"/>
        <v/>
      </c>
      <c r="AN40" s="78"/>
      <c r="AO40" s="78"/>
      <c r="AP40" s="78"/>
      <c r="AQ40" s="79" t="str">
        <f t="shared" si="41"/>
        <v/>
      </c>
      <c r="AR40" s="78"/>
      <c r="AS40" s="78"/>
      <c r="AT40" s="80" t="str">
        <f t="shared" si="42"/>
        <v/>
      </c>
      <c r="AU40" s="82"/>
      <c r="AV40" s="78"/>
      <c r="AW40" s="77"/>
      <c r="AX40" s="82"/>
      <c r="AY40" s="78"/>
      <c r="AZ40" s="78"/>
      <c r="BA40" s="82"/>
      <c r="BB40" s="77"/>
      <c r="BC40" s="83"/>
      <c r="BD40" s="83"/>
      <c r="BE40" s="163" t="str">
        <f t="shared" si="43"/>
        <v/>
      </c>
      <c r="BF40" s="85" t="str">
        <f>IF(A40="","",IF(K40="y",IF(#REF!="",((P40-X40)/BH40),IF(#REF!="",IF(AB40=P40,((AF40-X40)/BH40),((P40-X40)/(BH40+(AI40/100)))),IF(AQ40=X40,((P40-AQ40)/BH40),IF(AM40=AF40,((AQ40-X40)/BH40),((P40-X40)/(BH40+((AI40/100)+(AT40/100)))))))),(P40-X40)/BH40))</f>
        <v/>
      </c>
      <c r="BG40" s="84" t="str">
        <f t="shared" si="44"/>
        <v/>
      </c>
      <c r="BH40" s="85" t="str">
        <f t="shared" si="45"/>
        <v/>
      </c>
      <c r="BI40" s="84" t="str">
        <f t="shared" si="46"/>
        <v/>
      </c>
      <c r="BJ40" s="84" t="str">
        <f t="shared" si="47"/>
        <v/>
      </c>
      <c r="BK40" s="84" t="str">
        <f t="shared" si="48"/>
        <v/>
      </c>
      <c r="BL40" s="84" t="str">
        <f t="shared" si="49"/>
        <v/>
      </c>
      <c r="BM40" s="84" t="str">
        <f t="shared" si="50"/>
        <v/>
      </c>
      <c r="BN40" s="84" t="str">
        <f t="shared" si="51"/>
        <v/>
      </c>
      <c r="BO40" s="84" t="str">
        <f t="shared" si="52"/>
        <v/>
      </c>
      <c r="BP40" s="85" t="str">
        <f t="shared" si="53"/>
        <v/>
      </c>
      <c r="BQ40" s="84" t="str">
        <f t="shared" si="54"/>
        <v/>
      </c>
      <c r="BR40" s="84" t="str">
        <f t="shared" si="55"/>
        <v/>
      </c>
      <c r="BS40" s="84" t="str">
        <f t="shared" si="56"/>
        <v/>
      </c>
      <c r="BT40" s="84" t="str">
        <f t="shared" si="57"/>
        <v/>
      </c>
      <c r="BU40" s="84" t="str">
        <f t="shared" si="58"/>
        <v/>
      </c>
      <c r="BV40" s="85" t="str">
        <f t="shared" si="59"/>
        <v/>
      </c>
      <c r="BW40" s="84" t="str">
        <f t="shared" si="60"/>
        <v/>
      </c>
      <c r="BX40" s="84" t="str">
        <f t="shared" si="61"/>
        <v/>
      </c>
      <c r="BY40" s="84" t="str">
        <f t="shared" si="62"/>
        <v/>
      </c>
      <c r="BZ40" s="85" t="str">
        <f t="shared" si="63"/>
        <v/>
      </c>
      <c r="CA40" s="84" t="str">
        <f t="shared" si="64"/>
        <v/>
      </c>
      <c r="CB40" s="84" t="str">
        <f t="shared" si="65"/>
        <v/>
      </c>
      <c r="CC40" s="84" t="str">
        <f t="shared" si="66"/>
        <v/>
      </c>
      <c r="CD40" s="84" t="str">
        <f t="shared" si="67"/>
        <v/>
      </c>
      <c r="CE40" s="84" t="str">
        <f t="shared" si="68"/>
        <v/>
      </c>
      <c r="CF40" s="84" t="str">
        <f t="shared" si="69"/>
        <v/>
      </c>
      <c r="CG40" s="84" t="str">
        <f t="shared" si="70"/>
        <v/>
      </c>
      <c r="CH40" s="84" t="str">
        <f t="shared" si="71"/>
        <v/>
      </c>
      <c r="CI40" s="84" t="str">
        <f t="shared" si="72"/>
        <v/>
      </c>
      <c r="CJ40" s="84" t="str">
        <f t="shared" si="73"/>
        <v/>
      </c>
      <c r="CK40" s="84" t="str">
        <f t="shared" si="74"/>
        <v/>
      </c>
      <c r="CL40" s="84" t="str">
        <f t="shared" si="75"/>
        <v/>
      </c>
      <c r="CM40" s="86" t="str">
        <f t="shared" si="76"/>
        <v/>
      </c>
    </row>
    <row r="41" spans="1:91" x14ac:dyDescent="0.2">
      <c r="A41" s="73"/>
      <c r="B41" s="94"/>
      <c r="C41" s="75"/>
      <c r="D41" s="75"/>
      <c r="E41" s="76"/>
      <c r="F41" s="76"/>
      <c r="G41" s="76"/>
      <c r="H41" s="75"/>
      <c r="I41" s="95"/>
      <c r="J41" s="103"/>
      <c r="K41" s="104"/>
      <c r="L41" s="77"/>
      <c r="M41" s="78"/>
      <c r="N41" s="78"/>
      <c r="O41" s="78"/>
      <c r="P41" s="80" t="str">
        <f t="shared" si="34"/>
        <v/>
      </c>
      <c r="Q41" s="78"/>
      <c r="R41" s="78"/>
      <c r="S41" s="80" t="str">
        <f t="shared" si="35"/>
        <v/>
      </c>
      <c r="T41" s="81"/>
      <c r="U41" s="82"/>
      <c r="V41" s="78"/>
      <c r="W41" s="78"/>
      <c r="X41" s="80" t="str">
        <f t="shared" si="36"/>
        <v/>
      </c>
      <c r="Y41" s="82"/>
      <c r="Z41" s="78"/>
      <c r="AA41" s="78"/>
      <c r="AB41" s="79" t="str">
        <f t="shared" si="37"/>
        <v/>
      </c>
      <c r="AC41" s="78"/>
      <c r="AD41" s="78"/>
      <c r="AE41" s="78"/>
      <c r="AF41" s="79" t="str">
        <f t="shared" si="38"/>
        <v/>
      </c>
      <c r="AG41" s="78"/>
      <c r="AH41" s="78"/>
      <c r="AI41" s="80" t="str">
        <f t="shared" si="39"/>
        <v/>
      </c>
      <c r="AJ41" s="82"/>
      <c r="AK41" s="78"/>
      <c r="AL41" s="78"/>
      <c r="AM41" s="79" t="str">
        <f t="shared" si="40"/>
        <v/>
      </c>
      <c r="AN41" s="78"/>
      <c r="AO41" s="78"/>
      <c r="AP41" s="78"/>
      <c r="AQ41" s="79" t="str">
        <f t="shared" si="41"/>
        <v/>
      </c>
      <c r="AR41" s="78"/>
      <c r="AS41" s="78"/>
      <c r="AT41" s="80" t="str">
        <f t="shared" si="42"/>
        <v/>
      </c>
      <c r="AU41" s="82"/>
      <c r="AV41" s="78"/>
      <c r="AW41" s="77"/>
      <c r="AX41" s="82"/>
      <c r="AY41" s="78"/>
      <c r="AZ41" s="78"/>
      <c r="BA41" s="82"/>
      <c r="BB41" s="77"/>
      <c r="BC41" s="83"/>
      <c r="BD41" s="83"/>
      <c r="BE41" s="163" t="str">
        <f t="shared" si="43"/>
        <v/>
      </c>
      <c r="BF41" s="85" t="str">
        <f>IF(A41="","",IF(K41="y",IF(#REF!="",((P41-X41)/BH41),IF(#REF!="",IF(AB41=P41,((AF41-X41)/BH41),((P41-X41)/(BH41+(AI41/100)))),IF(AQ41=X41,((P41-AQ41)/BH41),IF(AM41=AF41,((AQ41-X41)/BH41),((P41-X41)/(BH41+((AI41/100)+(AT41/100)))))))),(P41-X41)/BH41))</f>
        <v/>
      </c>
      <c r="BG41" s="84" t="str">
        <f t="shared" si="44"/>
        <v/>
      </c>
      <c r="BH41" s="85" t="str">
        <f t="shared" si="45"/>
        <v/>
      </c>
      <c r="BI41" s="84" t="str">
        <f t="shared" si="46"/>
        <v/>
      </c>
      <c r="BJ41" s="84" t="str">
        <f t="shared" si="47"/>
        <v/>
      </c>
      <c r="BK41" s="84" t="str">
        <f t="shared" si="48"/>
        <v/>
      </c>
      <c r="BL41" s="84" t="str">
        <f t="shared" si="49"/>
        <v/>
      </c>
      <c r="BM41" s="84" t="str">
        <f t="shared" si="50"/>
        <v/>
      </c>
      <c r="BN41" s="84" t="str">
        <f t="shared" si="51"/>
        <v/>
      </c>
      <c r="BO41" s="84" t="str">
        <f t="shared" si="52"/>
        <v/>
      </c>
      <c r="BP41" s="85" t="str">
        <f t="shared" si="53"/>
        <v/>
      </c>
      <c r="BQ41" s="84" t="str">
        <f t="shared" si="54"/>
        <v/>
      </c>
      <c r="BR41" s="84" t="str">
        <f t="shared" si="55"/>
        <v/>
      </c>
      <c r="BS41" s="84" t="str">
        <f t="shared" si="56"/>
        <v/>
      </c>
      <c r="BT41" s="84" t="str">
        <f t="shared" si="57"/>
        <v/>
      </c>
      <c r="BU41" s="84" t="str">
        <f t="shared" si="58"/>
        <v/>
      </c>
      <c r="BV41" s="85" t="str">
        <f t="shared" si="59"/>
        <v/>
      </c>
      <c r="BW41" s="84" t="str">
        <f t="shared" si="60"/>
        <v/>
      </c>
      <c r="BX41" s="84" t="str">
        <f t="shared" si="61"/>
        <v/>
      </c>
      <c r="BY41" s="84" t="str">
        <f t="shared" si="62"/>
        <v/>
      </c>
      <c r="BZ41" s="85" t="str">
        <f t="shared" si="63"/>
        <v/>
      </c>
      <c r="CA41" s="84" t="str">
        <f t="shared" si="64"/>
        <v/>
      </c>
      <c r="CB41" s="84" t="str">
        <f t="shared" si="65"/>
        <v/>
      </c>
      <c r="CC41" s="84" t="str">
        <f t="shared" si="66"/>
        <v/>
      </c>
      <c r="CD41" s="84" t="str">
        <f t="shared" si="67"/>
        <v/>
      </c>
      <c r="CE41" s="84" t="str">
        <f t="shared" si="68"/>
        <v/>
      </c>
      <c r="CF41" s="84" t="str">
        <f t="shared" si="69"/>
        <v/>
      </c>
      <c r="CG41" s="84" t="str">
        <f t="shared" si="70"/>
        <v/>
      </c>
      <c r="CH41" s="84" t="str">
        <f t="shared" si="71"/>
        <v/>
      </c>
      <c r="CI41" s="84" t="str">
        <f t="shared" si="72"/>
        <v/>
      </c>
      <c r="CJ41" s="84" t="str">
        <f t="shared" si="73"/>
        <v/>
      </c>
      <c r="CK41" s="84" t="str">
        <f t="shared" si="74"/>
        <v/>
      </c>
      <c r="CL41" s="84" t="str">
        <f t="shared" si="75"/>
        <v/>
      </c>
      <c r="CM41" s="86" t="str">
        <f t="shared" si="76"/>
        <v/>
      </c>
    </row>
    <row r="42" spans="1:91" x14ac:dyDescent="0.2">
      <c r="A42" s="73"/>
      <c r="B42" s="94"/>
      <c r="C42" s="75"/>
      <c r="D42" s="75"/>
      <c r="E42" s="76"/>
      <c r="F42" s="76"/>
      <c r="G42" s="76"/>
      <c r="H42" s="75"/>
      <c r="I42" s="95"/>
      <c r="J42" s="103"/>
      <c r="K42" s="104"/>
      <c r="L42" s="77"/>
      <c r="M42" s="78"/>
      <c r="N42" s="78"/>
      <c r="O42" s="78"/>
      <c r="P42" s="80" t="str">
        <f t="shared" si="34"/>
        <v/>
      </c>
      <c r="Q42" s="78"/>
      <c r="R42" s="78"/>
      <c r="S42" s="80" t="str">
        <f t="shared" si="35"/>
        <v/>
      </c>
      <c r="T42" s="81"/>
      <c r="U42" s="82"/>
      <c r="V42" s="78"/>
      <c r="W42" s="78"/>
      <c r="X42" s="80" t="str">
        <f t="shared" si="36"/>
        <v/>
      </c>
      <c r="Y42" s="82"/>
      <c r="Z42" s="78"/>
      <c r="AA42" s="78"/>
      <c r="AB42" s="79" t="str">
        <f t="shared" si="37"/>
        <v/>
      </c>
      <c r="AC42" s="78"/>
      <c r="AD42" s="78"/>
      <c r="AE42" s="78"/>
      <c r="AF42" s="79" t="str">
        <f t="shared" si="38"/>
        <v/>
      </c>
      <c r="AG42" s="78"/>
      <c r="AH42" s="78"/>
      <c r="AI42" s="80" t="str">
        <f t="shared" si="39"/>
        <v/>
      </c>
      <c r="AJ42" s="82"/>
      <c r="AK42" s="78"/>
      <c r="AL42" s="78"/>
      <c r="AM42" s="79" t="str">
        <f t="shared" si="40"/>
        <v/>
      </c>
      <c r="AN42" s="78"/>
      <c r="AO42" s="78"/>
      <c r="AP42" s="78"/>
      <c r="AQ42" s="79" t="str">
        <f t="shared" si="41"/>
        <v/>
      </c>
      <c r="AR42" s="78"/>
      <c r="AS42" s="78"/>
      <c r="AT42" s="80" t="str">
        <f t="shared" si="42"/>
        <v/>
      </c>
      <c r="AU42" s="82"/>
      <c r="AV42" s="78"/>
      <c r="AW42" s="77"/>
      <c r="AX42" s="82"/>
      <c r="AY42" s="78"/>
      <c r="AZ42" s="78"/>
      <c r="BA42" s="82"/>
      <c r="BB42" s="77"/>
      <c r="BC42" s="83"/>
      <c r="BD42" s="83"/>
      <c r="BE42" s="163" t="str">
        <f t="shared" si="43"/>
        <v/>
      </c>
      <c r="BF42" s="85" t="str">
        <f>IF(A42="","",IF(K42="y",IF(#REF!="",((P42-X42)/BH42),IF(#REF!="",IF(AB42=P42,((AF42-X42)/BH42),((P42-X42)/(BH42+(AI42/100)))),IF(AQ42=X42,((P42-AQ42)/BH42),IF(AM42=AF42,((AQ42-X42)/BH42),((P42-X42)/(BH42+((AI42/100)+(AT42/100)))))))),(P42-X42)/BH42))</f>
        <v/>
      </c>
      <c r="BG42" s="84" t="str">
        <f t="shared" si="44"/>
        <v/>
      </c>
      <c r="BH42" s="85" t="str">
        <f t="shared" si="45"/>
        <v/>
      </c>
      <c r="BI42" s="84" t="str">
        <f t="shared" si="46"/>
        <v/>
      </c>
      <c r="BJ42" s="84" t="str">
        <f t="shared" si="47"/>
        <v/>
      </c>
      <c r="BK42" s="84" t="str">
        <f t="shared" si="48"/>
        <v/>
      </c>
      <c r="BL42" s="84" t="str">
        <f t="shared" si="49"/>
        <v/>
      </c>
      <c r="BM42" s="84" t="str">
        <f t="shared" si="50"/>
        <v/>
      </c>
      <c r="BN42" s="84" t="str">
        <f t="shared" si="51"/>
        <v/>
      </c>
      <c r="BO42" s="84" t="str">
        <f t="shared" si="52"/>
        <v/>
      </c>
      <c r="BP42" s="85" t="str">
        <f t="shared" si="53"/>
        <v/>
      </c>
      <c r="BQ42" s="84" t="str">
        <f t="shared" si="54"/>
        <v/>
      </c>
      <c r="BR42" s="84" t="str">
        <f t="shared" si="55"/>
        <v/>
      </c>
      <c r="BS42" s="84" t="str">
        <f t="shared" si="56"/>
        <v/>
      </c>
      <c r="BT42" s="84" t="str">
        <f t="shared" si="57"/>
        <v/>
      </c>
      <c r="BU42" s="84" t="str">
        <f t="shared" si="58"/>
        <v/>
      </c>
      <c r="BV42" s="85" t="str">
        <f t="shared" si="59"/>
        <v/>
      </c>
      <c r="BW42" s="84" t="str">
        <f t="shared" si="60"/>
        <v/>
      </c>
      <c r="BX42" s="84" t="str">
        <f t="shared" si="61"/>
        <v/>
      </c>
      <c r="BY42" s="84" t="str">
        <f t="shared" si="62"/>
        <v/>
      </c>
      <c r="BZ42" s="85" t="str">
        <f t="shared" si="63"/>
        <v/>
      </c>
      <c r="CA42" s="84" t="str">
        <f t="shared" si="64"/>
        <v/>
      </c>
      <c r="CB42" s="84" t="str">
        <f t="shared" si="65"/>
        <v/>
      </c>
      <c r="CC42" s="84" t="str">
        <f t="shared" si="66"/>
        <v/>
      </c>
      <c r="CD42" s="84" t="str">
        <f t="shared" si="67"/>
        <v/>
      </c>
      <c r="CE42" s="84" t="str">
        <f t="shared" si="68"/>
        <v/>
      </c>
      <c r="CF42" s="84" t="str">
        <f t="shared" si="69"/>
        <v/>
      </c>
      <c r="CG42" s="84" t="str">
        <f t="shared" si="70"/>
        <v/>
      </c>
      <c r="CH42" s="84" t="str">
        <f t="shared" si="71"/>
        <v/>
      </c>
      <c r="CI42" s="84" t="str">
        <f t="shared" si="72"/>
        <v/>
      </c>
      <c r="CJ42" s="84" t="str">
        <f t="shared" si="73"/>
        <v/>
      </c>
      <c r="CK42" s="84" t="str">
        <f t="shared" si="74"/>
        <v/>
      </c>
      <c r="CL42" s="84" t="str">
        <f t="shared" si="75"/>
        <v/>
      </c>
      <c r="CM42" s="86" t="str">
        <f t="shared" si="76"/>
        <v/>
      </c>
    </row>
    <row r="43" spans="1:91" x14ac:dyDescent="0.2">
      <c r="A43" s="73"/>
      <c r="B43" s="94"/>
      <c r="C43" s="75"/>
      <c r="D43" s="75"/>
      <c r="E43" s="76"/>
      <c r="F43" s="76"/>
      <c r="G43" s="76"/>
      <c r="H43" s="75"/>
      <c r="I43" s="95"/>
      <c r="J43" s="103"/>
      <c r="K43" s="104"/>
      <c r="L43" s="77"/>
      <c r="M43" s="78"/>
      <c r="N43" s="78"/>
      <c r="O43" s="78"/>
      <c r="P43" s="80" t="str">
        <f t="shared" si="34"/>
        <v/>
      </c>
      <c r="Q43" s="78"/>
      <c r="R43" s="78"/>
      <c r="S43" s="80" t="str">
        <f t="shared" si="35"/>
        <v/>
      </c>
      <c r="T43" s="81"/>
      <c r="U43" s="82"/>
      <c r="V43" s="78"/>
      <c r="W43" s="78"/>
      <c r="X43" s="80" t="str">
        <f t="shared" si="36"/>
        <v/>
      </c>
      <c r="Y43" s="82"/>
      <c r="Z43" s="78"/>
      <c r="AA43" s="78"/>
      <c r="AB43" s="79" t="str">
        <f t="shared" si="37"/>
        <v/>
      </c>
      <c r="AC43" s="78"/>
      <c r="AD43" s="78"/>
      <c r="AE43" s="78"/>
      <c r="AF43" s="79" t="str">
        <f t="shared" si="38"/>
        <v/>
      </c>
      <c r="AG43" s="78"/>
      <c r="AH43" s="78"/>
      <c r="AI43" s="80" t="str">
        <f t="shared" si="39"/>
        <v/>
      </c>
      <c r="AJ43" s="82"/>
      <c r="AK43" s="78"/>
      <c r="AL43" s="78"/>
      <c r="AM43" s="79" t="str">
        <f t="shared" si="40"/>
        <v/>
      </c>
      <c r="AN43" s="78"/>
      <c r="AO43" s="78"/>
      <c r="AP43" s="78"/>
      <c r="AQ43" s="79" t="str">
        <f t="shared" si="41"/>
        <v/>
      </c>
      <c r="AR43" s="78"/>
      <c r="AS43" s="78"/>
      <c r="AT43" s="80" t="str">
        <f t="shared" si="42"/>
        <v/>
      </c>
      <c r="AU43" s="82"/>
      <c r="AV43" s="78"/>
      <c r="AW43" s="77"/>
      <c r="AX43" s="82"/>
      <c r="AY43" s="78"/>
      <c r="AZ43" s="78"/>
      <c r="BA43" s="82"/>
      <c r="BB43" s="77"/>
      <c r="BC43" s="83"/>
      <c r="BD43" s="83"/>
      <c r="BE43" s="163" t="str">
        <f t="shared" si="43"/>
        <v/>
      </c>
      <c r="BF43" s="85" t="str">
        <f>IF(A43="","",IF(K43="y",IF(#REF!="",((P43-X43)/BH43),IF(#REF!="",IF(AB43=P43,((AF43-X43)/BH43),((P43-X43)/(BH43+(AI43/100)))),IF(AQ43=X43,((P43-AQ43)/BH43),IF(AM43=AF43,((AQ43-X43)/BH43),((P43-X43)/(BH43+((AI43/100)+(AT43/100)))))))),(P43-X43)/BH43))</f>
        <v/>
      </c>
      <c r="BG43" s="84" t="str">
        <f t="shared" si="44"/>
        <v/>
      </c>
      <c r="BH43" s="85" t="str">
        <f t="shared" si="45"/>
        <v/>
      </c>
      <c r="BI43" s="84" t="str">
        <f t="shared" si="46"/>
        <v/>
      </c>
      <c r="BJ43" s="84" t="str">
        <f t="shared" si="47"/>
        <v/>
      </c>
      <c r="BK43" s="84" t="str">
        <f t="shared" si="48"/>
        <v/>
      </c>
      <c r="BL43" s="84" t="str">
        <f t="shared" si="49"/>
        <v/>
      </c>
      <c r="BM43" s="84" t="str">
        <f t="shared" si="50"/>
        <v/>
      </c>
      <c r="BN43" s="84" t="str">
        <f t="shared" si="51"/>
        <v/>
      </c>
      <c r="BO43" s="84" t="str">
        <f t="shared" si="52"/>
        <v/>
      </c>
      <c r="BP43" s="85" t="str">
        <f t="shared" si="53"/>
        <v/>
      </c>
      <c r="BQ43" s="84" t="str">
        <f t="shared" si="54"/>
        <v/>
      </c>
      <c r="BR43" s="84" t="str">
        <f t="shared" si="55"/>
        <v/>
      </c>
      <c r="BS43" s="84" t="str">
        <f t="shared" si="56"/>
        <v/>
      </c>
      <c r="BT43" s="84" t="str">
        <f t="shared" si="57"/>
        <v/>
      </c>
      <c r="BU43" s="84" t="str">
        <f t="shared" si="58"/>
        <v/>
      </c>
      <c r="BV43" s="85" t="str">
        <f t="shared" si="59"/>
        <v/>
      </c>
      <c r="BW43" s="84" t="str">
        <f t="shared" si="60"/>
        <v/>
      </c>
      <c r="BX43" s="84" t="str">
        <f t="shared" si="61"/>
        <v/>
      </c>
      <c r="BY43" s="84" t="str">
        <f t="shared" si="62"/>
        <v/>
      </c>
      <c r="BZ43" s="85" t="str">
        <f t="shared" si="63"/>
        <v/>
      </c>
      <c r="CA43" s="84" t="str">
        <f t="shared" si="64"/>
        <v/>
      </c>
      <c r="CB43" s="84" t="str">
        <f t="shared" si="65"/>
        <v/>
      </c>
      <c r="CC43" s="84" t="str">
        <f t="shared" si="66"/>
        <v/>
      </c>
      <c r="CD43" s="84" t="str">
        <f t="shared" si="67"/>
        <v/>
      </c>
      <c r="CE43" s="84" t="str">
        <f t="shared" si="68"/>
        <v/>
      </c>
      <c r="CF43" s="84" t="str">
        <f t="shared" si="69"/>
        <v/>
      </c>
      <c r="CG43" s="84" t="str">
        <f t="shared" si="70"/>
        <v/>
      </c>
      <c r="CH43" s="84" t="str">
        <f t="shared" si="71"/>
        <v/>
      </c>
      <c r="CI43" s="84" t="str">
        <f t="shared" si="72"/>
        <v/>
      </c>
      <c r="CJ43" s="84" t="str">
        <f t="shared" si="73"/>
        <v/>
      </c>
      <c r="CK43" s="84" t="str">
        <f t="shared" si="74"/>
        <v/>
      </c>
      <c r="CL43" s="84" t="str">
        <f t="shared" si="75"/>
        <v/>
      </c>
      <c r="CM43" s="86" t="str">
        <f t="shared" si="76"/>
        <v/>
      </c>
    </row>
    <row r="44" spans="1:91" x14ac:dyDescent="0.2">
      <c r="A44" s="73"/>
      <c r="B44" s="94"/>
      <c r="C44" s="75"/>
      <c r="D44" s="75"/>
      <c r="E44" s="76"/>
      <c r="F44" s="76"/>
      <c r="G44" s="76"/>
      <c r="H44" s="75"/>
      <c r="I44" s="95"/>
      <c r="J44" s="103"/>
      <c r="K44" s="104"/>
      <c r="L44" s="77"/>
      <c r="M44" s="78"/>
      <c r="N44" s="78"/>
      <c r="O44" s="78"/>
      <c r="P44" s="80" t="str">
        <f t="shared" si="34"/>
        <v/>
      </c>
      <c r="Q44" s="78"/>
      <c r="R44" s="78"/>
      <c r="S44" s="80" t="str">
        <f t="shared" si="35"/>
        <v/>
      </c>
      <c r="T44" s="81"/>
      <c r="U44" s="82"/>
      <c r="V44" s="78"/>
      <c r="W44" s="78"/>
      <c r="X44" s="80" t="str">
        <f t="shared" si="36"/>
        <v/>
      </c>
      <c r="Y44" s="82"/>
      <c r="Z44" s="78"/>
      <c r="AA44" s="78"/>
      <c r="AB44" s="79" t="str">
        <f t="shared" si="37"/>
        <v/>
      </c>
      <c r="AC44" s="78"/>
      <c r="AD44" s="78"/>
      <c r="AE44" s="78"/>
      <c r="AF44" s="79" t="str">
        <f t="shared" si="38"/>
        <v/>
      </c>
      <c r="AG44" s="78"/>
      <c r="AH44" s="78"/>
      <c r="AI44" s="80" t="str">
        <f t="shared" si="39"/>
        <v/>
      </c>
      <c r="AJ44" s="82"/>
      <c r="AK44" s="78"/>
      <c r="AL44" s="78"/>
      <c r="AM44" s="79" t="str">
        <f t="shared" si="40"/>
        <v/>
      </c>
      <c r="AN44" s="78"/>
      <c r="AO44" s="78"/>
      <c r="AP44" s="78"/>
      <c r="AQ44" s="79" t="str">
        <f t="shared" si="41"/>
        <v/>
      </c>
      <c r="AR44" s="78"/>
      <c r="AS44" s="78"/>
      <c r="AT44" s="80" t="str">
        <f t="shared" si="42"/>
        <v/>
      </c>
      <c r="AU44" s="82"/>
      <c r="AV44" s="78"/>
      <c r="AW44" s="77"/>
      <c r="AX44" s="82"/>
      <c r="AY44" s="78"/>
      <c r="AZ44" s="78"/>
      <c r="BA44" s="82"/>
      <c r="BB44" s="77"/>
      <c r="BC44" s="83"/>
      <c r="BD44" s="83"/>
      <c r="BE44" s="163" t="str">
        <f t="shared" si="43"/>
        <v/>
      </c>
      <c r="BF44" s="85" t="str">
        <f>IF(A44="","",IF(K44="y",IF(#REF!="",((P44-X44)/BH44),IF(#REF!="",IF(AB44=P44,((AF44-X44)/BH44),((P44-X44)/(BH44+(AI44/100)))),IF(AQ44=X44,((P44-AQ44)/BH44),IF(AM44=AF44,((AQ44-X44)/BH44),((P44-X44)/(BH44+((AI44/100)+(AT44/100)))))))),(P44-X44)/BH44))</f>
        <v/>
      </c>
      <c r="BG44" s="84" t="str">
        <f t="shared" si="44"/>
        <v/>
      </c>
      <c r="BH44" s="85" t="str">
        <f t="shared" si="45"/>
        <v/>
      </c>
      <c r="BI44" s="84" t="str">
        <f t="shared" si="46"/>
        <v/>
      </c>
      <c r="BJ44" s="84" t="str">
        <f t="shared" si="47"/>
        <v/>
      </c>
      <c r="BK44" s="84" t="str">
        <f t="shared" si="48"/>
        <v/>
      </c>
      <c r="BL44" s="84" t="str">
        <f t="shared" si="49"/>
        <v/>
      </c>
      <c r="BM44" s="84" t="str">
        <f t="shared" si="50"/>
        <v/>
      </c>
      <c r="BN44" s="84" t="str">
        <f t="shared" si="51"/>
        <v/>
      </c>
      <c r="BO44" s="84" t="str">
        <f t="shared" si="52"/>
        <v/>
      </c>
      <c r="BP44" s="85" t="str">
        <f t="shared" si="53"/>
        <v/>
      </c>
      <c r="BQ44" s="84" t="str">
        <f t="shared" si="54"/>
        <v/>
      </c>
      <c r="BR44" s="84" t="str">
        <f t="shared" si="55"/>
        <v/>
      </c>
      <c r="BS44" s="84" t="str">
        <f t="shared" si="56"/>
        <v/>
      </c>
      <c r="BT44" s="84" t="str">
        <f t="shared" si="57"/>
        <v/>
      </c>
      <c r="BU44" s="84" t="str">
        <f t="shared" si="58"/>
        <v/>
      </c>
      <c r="BV44" s="85" t="str">
        <f t="shared" si="59"/>
        <v/>
      </c>
      <c r="BW44" s="84" t="str">
        <f t="shared" si="60"/>
        <v/>
      </c>
      <c r="BX44" s="84" t="str">
        <f t="shared" si="61"/>
        <v/>
      </c>
      <c r="BY44" s="84" t="str">
        <f t="shared" si="62"/>
        <v/>
      </c>
      <c r="BZ44" s="85" t="str">
        <f t="shared" si="63"/>
        <v/>
      </c>
      <c r="CA44" s="84" t="str">
        <f t="shared" si="64"/>
        <v/>
      </c>
      <c r="CB44" s="84" t="str">
        <f t="shared" si="65"/>
        <v/>
      </c>
      <c r="CC44" s="84" t="str">
        <f t="shared" si="66"/>
        <v/>
      </c>
      <c r="CD44" s="84" t="str">
        <f t="shared" si="67"/>
        <v/>
      </c>
      <c r="CE44" s="84" t="str">
        <f t="shared" si="68"/>
        <v/>
      </c>
      <c r="CF44" s="84" t="str">
        <f t="shared" si="69"/>
        <v/>
      </c>
      <c r="CG44" s="84" t="str">
        <f t="shared" si="70"/>
        <v/>
      </c>
      <c r="CH44" s="84" t="str">
        <f t="shared" si="71"/>
        <v/>
      </c>
      <c r="CI44" s="84" t="str">
        <f t="shared" si="72"/>
        <v/>
      </c>
      <c r="CJ44" s="84" t="str">
        <f t="shared" si="73"/>
        <v/>
      </c>
      <c r="CK44" s="84" t="str">
        <f t="shared" si="74"/>
        <v/>
      </c>
      <c r="CL44" s="84" t="str">
        <f t="shared" si="75"/>
        <v/>
      </c>
      <c r="CM44" s="86" t="str">
        <f t="shared" si="76"/>
        <v/>
      </c>
    </row>
    <row r="45" spans="1:91" x14ac:dyDescent="0.2">
      <c r="A45" s="73"/>
      <c r="B45" s="94"/>
      <c r="C45" s="75"/>
      <c r="D45" s="75"/>
      <c r="E45" s="76"/>
      <c r="F45" s="76"/>
      <c r="G45" s="76"/>
      <c r="H45" s="75"/>
      <c r="I45" s="95"/>
      <c r="J45" s="103"/>
      <c r="K45" s="104"/>
      <c r="L45" s="77"/>
      <c r="M45" s="78"/>
      <c r="N45" s="78"/>
      <c r="O45" s="78"/>
      <c r="P45" s="80" t="str">
        <f t="shared" si="34"/>
        <v/>
      </c>
      <c r="Q45" s="78"/>
      <c r="R45" s="78"/>
      <c r="S45" s="80" t="str">
        <f t="shared" si="35"/>
        <v/>
      </c>
      <c r="T45" s="81"/>
      <c r="U45" s="82"/>
      <c r="V45" s="78"/>
      <c r="W45" s="78"/>
      <c r="X45" s="80" t="str">
        <f t="shared" si="36"/>
        <v/>
      </c>
      <c r="Y45" s="82"/>
      <c r="Z45" s="78"/>
      <c r="AA45" s="78"/>
      <c r="AB45" s="79" t="str">
        <f t="shared" si="37"/>
        <v/>
      </c>
      <c r="AC45" s="78"/>
      <c r="AD45" s="78"/>
      <c r="AE45" s="78"/>
      <c r="AF45" s="79" t="str">
        <f t="shared" si="38"/>
        <v/>
      </c>
      <c r="AG45" s="78"/>
      <c r="AH45" s="78"/>
      <c r="AI45" s="80" t="str">
        <f t="shared" si="39"/>
        <v/>
      </c>
      <c r="AJ45" s="82"/>
      <c r="AK45" s="78"/>
      <c r="AL45" s="78"/>
      <c r="AM45" s="79" t="str">
        <f t="shared" si="40"/>
        <v/>
      </c>
      <c r="AN45" s="78"/>
      <c r="AO45" s="78"/>
      <c r="AP45" s="78"/>
      <c r="AQ45" s="79" t="str">
        <f t="shared" si="41"/>
        <v/>
      </c>
      <c r="AR45" s="78"/>
      <c r="AS45" s="78"/>
      <c r="AT45" s="80" t="str">
        <f t="shared" si="42"/>
        <v/>
      </c>
      <c r="AU45" s="82"/>
      <c r="AV45" s="78"/>
      <c r="AW45" s="77"/>
      <c r="AX45" s="82"/>
      <c r="AY45" s="78"/>
      <c r="AZ45" s="78"/>
      <c r="BA45" s="82"/>
      <c r="BB45" s="77"/>
      <c r="BC45" s="83"/>
      <c r="BD45" s="83"/>
      <c r="BE45" s="163" t="str">
        <f t="shared" si="43"/>
        <v/>
      </c>
      <c r="BF45" s="85" t="str">
        <f>IF(A45="","",IF(K45="y",IF(#REF!="",((P45-X45)/BH45),IF(#REF!="",IF(AB45=P45,((AF45-X45)/BH45),((P45-X45)/(BH45+(AI45/100)))),IF(AQ45=X45,((P45-AQ45)/BH45),IF(AM45=AF45,((AQ45-X45)/BH45),((P45-X45)/(BH45+((AI45/100)+(AT45/100)))))))),(P45-X45)/BH45))</f>
        <v/>
      </c>
      <c r="BG45" s="84" t="str">
        <f t="shared" si="44"/>
        <v/>
      </c>
      <c r="BH45" s="85" t="str">
        <f t="shared" si="45"/>
        <v/>
      </c>
      <c r="BI45" s="84" t="str">
        <f t="shared" si="46"/>
        <v/>
      </c>
      <c r="BJ45" s="84" t="str">
        <f t="shared" si="47"/>
        <v/>
      </c>
      <c r="BK45" s="84" t="str">
        <f t="shared" si="48"/>
        <v/>
      </c>
      <c r="BL45" s="84" t="str">
        <f t="shared" si="49"/>
        <v/>
      </c>
      <c r="BM45" s="84" t="str">
        <f t="shared" si="50"/>
        <v/>
      </c>
      <c r="BN45" s="84" t="str">
        <f t="shared" si="51"/>
        <v/>
      </c>
      <c r="BO45" s="84" t="str">
        <f t="shared" si="52"/>
        <v/>
      </c>
      <c r="BP45" s="85" t="str">
        <f t="shared" si="53"/>
        <v/>
      </c>
      <c r="BQ45" s="84" t="str">
        <f t="shared" si="54"/>
        <v/>
      </c>
      <c r="BR45" s="84" t="str">
        <f t="shared" si="55"/>
        <v/>
      </c>
      <c r="BS45" s="84" t="str">
        <f t="shared" si="56"/>
        <v/>
      </c>
      <c r="BT45" s="84" t="str">
        <f t="shared" si="57"/>
        <v/>
      </c>
      <c r="BU45" s="84" t="str">
        <f t="shared" si="58"/>
        <v/>
      </c>
      <c r="BV45" s="85" t="str">
        <f t="shared" si="59"/>
        <v/>
      </c>
      <c r="BW45" s="84" t="str">
        <f t="shared" si="60"/>
        <v/>
      </c>
      <c r="BX45" s="84" t="str">
        <f t="shared" si="61"/>
        <v/>
      </c>
      <c r="BY45" s="84" t="str">
        <f t="shared" si="62"/>
        <v/>
      </c>
      <c r="BZ45" s="85" t="str">
        <f t="shared" si="63"/>
        <v/>
      </c>
      <c r="CA45" s="84" t="str">
        <f t="shared" si="64"/>
        <v/>
      </c>
      <c r="CB45" s="84" t="str">
        <f t="shared" si="65"/>
        <v/>
      </c>
      <c r="CC45" s="84" t="str">
        <f t="shared" si="66"/>
        <v/>
      </c>
      <c r="CD45" s="84" t="str">
        <f t="shared" si="67"/>
        <v/>
      </c>
      <c r="CE45" s="84" t="str">
        <f t="shared" si="68"/>
        <v/>
      </c>
      <c r="CF45" s="84" t="str">
        <f t="shared" si="69"/>
        <v/>
      </c>
      <c r="CG45" s="84" t="str">
        <f t="shared" si="70"/>
        <v/>
      </c>
      <c r="CH45" s="84" t="str">
        <f t="shared" si="71"/>
        <v/>
      </c>
      <c r="CI45" s="84" t="str">
        <f t="shared" si="72"/>
        <v/>
      </c>
      <c r="CJ45" s="84" t="str">
        <f t="shared" si="73"/>
        <v/>
      </c>
      <c r="CK45" s="84" t="str">
        <f t="shared" si="74"/>
        <v/>
      </c>
      <c r="CL45" s="84" t="str">
        <f t="shared" si="75"/>
        <v/>
      </c>
      <c r="CM45" s="86" t="str">
        <f t="shared" si="76"/>
        <v/>
      </c>
    </row>
    <row r="46" spans="1:91" x14ac:dyDescent="0.2">
      <c r="A46" s="73"/>
      <c r="B46" s="94"/>
      <c r="C46" s="75"/>
      <c r="D46" s="75"/>
      <c r="E46" s="76"/>
      <c r="F46" s="76"/>
      <c r="G46" s="76"/>
      <c r="H46" s="75"/>
      <c r="I46" s="95"/>
      <c r="J46" s="103"/>
      <c r="K46" s="104"/>
      <c r="L46" s="77"/>
      <c r="M46" s="78"/>
      <c r="N46" s="78"/>
      <c r="O46" s="78"/>
      <c r="P46" s="80" t="str">
        <f t="shared" si="34"/>
        <v/>
      </c>
      <c r="Q46" s="78"/>
      <c r="R46" s="78"/>
      <c r="S46" s="80" t="str">
        <f t="shared" si="35"/>
        <v/>
      </c>
      <c r="T46" s="81"/>
      <c r="U46" s="82"/>
      <c r="V46" s="78"/>
      <c r="W46" s="78"/>
      <c r="X46" s="80" t="str">
        <f t="shared" si="36"/>
        <v/>
      </c>
      <c r="Y46" s="82"/>
      <c r="Z46" s="78"/>
      <c r="AA46" s="78"/>
      <c r="AB46" s="79" t="str">
        <f t="shared" si="37"/>
        <v/>
      </c>
      <c r="AC46" s="78"/>
      <c r="AD46" s="78"/>
      <c r="AE46" s="78"/>
      <c r="AF46" s="79" t="str">
        <f t="shared" si="38"/>
        <v/>
      </c>
      <c r="AG46" s="78"/>
      <c r="AH46" s="78"/>
      <c r="AI46" s="80" t="str">
        <f t="shared" si="39"/>
        <v/>
      </c>
      <c r="AJ46" s="82"/>
      <c r="AK46" s="78"/>
      <c r="AL46" s="78"/>
      <c r="AM46" s="79" t="str">
        <f t="shared" si="40"/>
        <v/>
      </c>
      <c r="AN46" s="78"/>
      <c r="AO46" s="78"/>
      <c r="AP46" s="78"/>
      <c r="AQ46" s="79" t="str">
        <f t="shared" si="41"/>
        <v/>
      </c>
      <c r="AR46" s="78"/>
      <c r="AS46" s="78"/>
      <c r="AT46" s="80" t="str">
        <f t="shared" si="42"/>
        <v/>
      </c>
      <c r="AU46" s="82"/>
      <c r="AV46" s="78"/>
      <c r="AW46" s="77"/>
      <c r="AX46" s="82"/>
      <c r="AY46" s="78"/>
      <c r="AZ46" s="78"/>
      <c r="BA46" s="82"/>
      <c r="BB46" s="77"/>
      <c r="BC46" s="83"/>
      <c r="BD46" s="83"/>
      <c r="BE46" s="163" t="str">
        <f t="shared" si="43"/>
        <v/>
      </c>
      <c r="BF46" s="85" t="str">
        <f>IF(A46="","",IF(K46="y",IF(#REF!="",((P46-X46)/BH46),IF(#REF!="",IF(AB46=P46,((AF46-X46)/BH46),((P46-X46)/(BH46+(AI46/100)))),IF(AQ46=X46,((P46-AQ46)/BH46),IF(AM46=AF46,((AQ46-X46)/BH46),((P46-X46)/(BH46+((AI46/100)+(AT46/100)))))))),(P46-X46)/BH46))</f>
        <v/>
      </c>
      <c r="BG46" s="84" t="str">
        <f t="shared" si="44"/>
        <v/>
      </c>
      <c r="BH46" s="85" t="str">
        <f t="shared" si="45"/>
        <v/>
      </c>
      <c r="BI46" s="84" t="str">
        <f t="shared" si="46"/>
        <v/>
      </c>
      <c r="BJ46" s="84" t="str">
        <f t="shared" si="47"/>
        <v/>
      </c>
      <c r="BK46" s="84" t="str">
        <f t="shared" si="48"/>
        <v/>
      </c>
      <c r="BL46" s="84" t="str">
        <f t="shared" si="49"/>
        <v/>
      </c>
      <c r="BM46" s="84" t="str">
        <f t="shared" si="50"/>
        <v/>
      </c>
      <c r="BN46" s="84" t="str">
        <f t="shared" si="51"/>
        <v/>
      </c>
      <c r="BO46" s="84" t="str">
        <f t="shared" si="52"/>
        <v/>
      </c>
      <c r="BP46" s="85" t="str">
        <f t="shared" si="53"/>
        <v/>
      </c>
      <c r="BQ46" s="84" t="str">
        <f t="shared" si="54"/>
        <v/>
      </c>
      <c r="BR46" s="84" t="str">
        <f t="shared" si="55"/>
        <v/>
      </c>
      <c r="BS46" s="84" t="str">
        <f t="shared" si="56"/>
        <v/>
      </c>
      <c r="BT46" s="84" t="str">
        <f t="shared" si="57"/>
        <v/>
      </c>
      <c r="BU46" s="84" t="str">
        <f t="shared" si="58"/>
        <v/>
      </c>
      <c r="BV46" s="85" t="str">
        <f t="shared" si="59"/>
        <v/>
      </c>
      <c r="BW46" s="84" t="str">
        <f t="shared" si="60"/>
        <v/>
      </c>
      <c r="BX46" s="84" t="str">
        <f t="shared" si="61"/>
        <v/>
      </c>
      <c r="BY46" s="84" t="str">
        <f t="shared" si="62"/>
        <v/>
      </c>
      <c r="BZ46" s="85" t="str">
        <f t="shared" si="63"/>
        <v/>
      </c>
      <c r="CA46" s="84" t="str">
        <f t="shared" si="64"/>
        <v/>
      </c>
      <c r="CB46" s="84" t="str">
        <f t="shared" si="65"/>
        <v/>
      </c>
      <c r="CC46" s="84" t="str">
        <f t="shared" si="66"/>
        <v/>
      </c>
      <c r="CD46" s="84" t="str">
        <f t="shared" si="67"/>
        <v/>
      </c>
      <c r="CE46" s="84" t="str">
        <f t="shared" si="68"/>
        <v/>
      </c>
      <c r="CF46" s="84" t="str">
        <f t="shared" si="69"/>
        <v/>
      </c>
      <c r="CG46" s="84" t="str">
        <f t="shared" si="70"/>
        <v/>
      </c>
      <c r="CH46" s="84" t="str">
        <f t="shared" si="71"/>
        <v/>
      </c>
      <c r="CI46" s="84" t="str">
        <f t="shared" si="72"/>
        <v/>
      </c>
      <c r="CJ46" s="84" t="str">
        <f t="shared" si="73"/>
        <v/>
      </c>
      <c r="CK46" s="84" t="str">
        <f t="shared" si="74"/>
        <v/>
      </c>
      <c r="CL46" s="84" t="str">
        <f t="shared" si="75"/>
        <v/>
      </c>
      <c r="CM46" s="86" t="str">
        <f t="shared" si="76"/>
        <v/>
      </c>
    </row>
    <row r="47" spans="1:91" x14ac:dyDescent="0.2">
      <c r="A47" s="73"/>
      <c r="B47" s="94"/>
      <c r="C47" s="75"/>
      <c r="D47" s="75"/>
      <c r="E47" s="76"/>
      <c r="F47" s="76"/>
      <c r="G47" s="76"/>
      <c r="H47" s="75"/>
      <c r="I47" s="95"/>
      <c r="J47" s="103"/>
      <c r="K47" s="104"/>
      <c r="L47" s="77"/>
      <c r="M47" s="78"/>
      <c r="N47" s="78"/>
      <c r="O47" s="78"/>
      <c r="P47" s="80" t="str">
        <f t="shared" si="34"/>
        <v/>
      </c>
      <c r="Q47" s="78"/>
      <c r="R47" s="78"/>
      <c r="S47" s="80" t="str">
        <f t="shared" si="35"/>
        <v/>
      </c>
      <c r="T47" s="81"/>
      <c r="U47" s="82"/>
      <c r="V47" s="78"/>
      <c r="W47" s="78"/>
      <c r="X47" s="80" t="str">
        <f t="shared" si="36"/>
        <v/>
      </c>
      <c r="Y47" s="82"/>
      <c r="Z47" s="78"/>
      <c r="AA47" s="78"/>
      <c r="AB47" s="79" t="str">
        <f t="shared" si="37"/>
        <v/>
      </c>
      <c r="AC47" s="78"/>
      <c r="AD47" s="78"/>
      <c r="AE47" s="78"/>
      <c r="AF47" s="79" t="str">
        <f t="shared" si="38"/>
        <v/>
      </c>
      <c r="AG47" s="78"/>
      <c r="AH47" s="78"/>
      <c r="AI47" s="80" t="str">
        <f t="shared" si="39"/>
        <v/>
      </c>
      <c r="AJ47" s="82"/>
      <c r="AK47" s="78"/>
      <c r="AL47" s="78"/>
      <c r="AM47" s="79" t="str">
        <f t="shared" si="40"/>
        <v/>
      </c>
      <c r="AN47" s="78"/>
      <c r="AO47" s="78"/>
      <c r="AP47" s="78"/>
      <c r="AQ47" s="79" t="str">
        <f t="shared" si="41"/>
        <v/>
      </c>
      <c r="AR47" s="78"/>
      <c r="AS47" s="78"/>
      <c r="AT47" s="80" t="str">
        <f t="shared" si="42"/>
        <v/>
      </c>
      <c r="AU47" s="82"/>
      <c r="AV47" s="78"/>
      <c r="AW47" s="77"/>
      <c r="AX47" s="82"/>
      <c r="AY47" s="78"/>
      <c r="AZ47" s="78"/>
      <c r="BA47" s="82"/>
      <c r="BB47" s="77"/>
      <c r="BC47" s="83"/>
      <c r="BD47" s="83"/>
      <c r="BE47" s="163" t="str">
        <f t="shared" si="43"/>
        <v/>
      </c>
      <c r="BF47" s="85" t="str">
        <f>IF(A47="","",IF(K47="y",IF(#REF!="",((P47-X47)/BH47),IF(#REF!="",IF(AB47=P47,((AF47-X47)/BH47),((P47-X47)/(BH47+(AI47/100)))),IF(AQ47=X47,((P47-AQ47)/BH47),IF(AM47=AF47,((AQ47-X47)/BH47),((P47-X47)/(BH47+((AI47/100)+(AT47/100)))))))),(P47-X47)/BH47))</f>
        <v/>
      </c>
      <c r="BG47" s="84" t="str">
        <f t="shared" si="44"/>
        <v/>
      </c>
      <c r="BH47" s="85" t="str">
        <f t="shared" si="45"/>
        <v/>
      </c>
      <c r="BI47" s="84" t="str">
        <f t="shared" si="46"/>
        <v/>
      </c>
      <c r="BJ47" s="84" t="str">
        <f t="shared" si="47"/>
        <v/>
      </c>
      <c r="BK47" s="84" t="str">
        <f t="shared" si="48"/>
        <v/>
      </c>
      <c r="BL47" s="84" t="str">
        <f t="shared" si="49"/>
        <v/>
      </c>
      <c r="BM47" s="84" t="str">
        <f t="shared" si="50"/>
        <v/>
      </c>
      <c r="BN47" s="84" t="str">
        <f t="shared" si="51"/>
        <v/>
      </c>
      <c r="BO47" s="84" t="str">
        <f t="shared" si="52"/>
        <v/>
      </c>
      <c r="BP47" s="85" t="str">
        <f t="shared" si="53"/>
        <v/>
      </c>
      <c r="BQ47" s="84" t="str">
        <f t="shared" si="54"/>
        <v/>
      </c>
      <c r="BR47" s="84" t="str">
        <f t="shared" si="55"/>
        <v/>
      </c>
      <c r="BS47" s="84" t="str">
        <f t="shared" si="56"/>
        <v/>
      </c>
      <c r="BT47" s="84" t="str">
        <f t="shared" si="57"/>
        <v/>
      </c>
      <c r="BU47" s="84" t="str">
        <f t="shared" si="58"/>
        <v/>
      </c>
      <c r="BV47" s="85" t="str">
        <f t="shared" si="59"/>
        <v/>
      </c>
      <c r="BW47" s="84" t="str">
        <f t="shared" si="60"/>
        <v/>
      </c>
      <c r="BX47" s="84" t="str">
        <f t="shared" si="61"/>
        <v/>
      </c>
      <c r="BY47" s="84" t="str">
        <f t="shared" si="62"/>
        <v/>
      </c>
      <c r="BZ47" s="85" t="str">
        <f t="shared" si="63"/>
        <v/>
      </c>
      <c r="CA47" s="84" t="str">
        <f t="shared" si="64"/>
        <v/>
      </c>
      <c r="CB47" s="84" t="str">
        <f t="shared" si="65"/>
        <v/>
      </c>
      <c r="CC47" s="84" t="str">
        <f t="shared" si="66"/>
        <v/>
      </c>
      <c r="CD47" s="84" t="str">
        <f t="shared" si="67"/>
        <v/>
      </c>
      <c r="CE47" s="84" t="str">
        <f t="shared" si="68"/>
        <v/>
      </c>
      <c r="CF47" s="84" t="str">
        <f t="shared" si="69"/>
        <v/>
      </c>
      <c r="CG47" s="84" t="str">
        <f t="shared" si="70"/>
        <v/>
      </c>
      <c r="CH47" s="84" t="str">
        <f t="shared" si="71"/>
        <v/>
      </c>
      <c r="CI47" s="84" t="str">
        <f t="shared" si="72"/>
        <v/>
      </c>
      <c r="CJ47" s="84" t="str">
        <f t="shared" si="73"/>
        <v/>
      </c>
      <c r="CK47" s="84" t="str">
        <f t="shared" si="74"/>
        <v/>
      </c>
      <c r="CL47" s="84" t="str">
        <f t="shared" si="75"/>
        <v/>
      </c>
      <c r="CM47" s="86" t="str">
        <f t="shared" si="76"/>
        <v/>
      </c>
    </row>
    <row r="48" spans="1:91" x14ac:dyDescent="0.2">
      <c r="A48" s="73"/>
      <c r="B48" s="94"/>
      <c r="C48" s="75"/>
      <c r="D48" s="75"/>
      <c r="E48" s="76"/>
      <c r="F48" s="76"/>
      <c r="G48" s="76"/>
      <c r="H48" s="75"/>
      <c r="I48" s="95"/>
      <c r="J48" s="103"/>
      <c r="K48" s="104"/>
      <c r="L48" s="77"/>
      <c r="M48" s="78"/>
      <c r="N48" s="78"/>
      <c r="O48" s="78"/>
      <c r="P48" s="80" t="str">
        <f t="shared" si="34"/>
        <v/>
      </c>
      <c r="Q48" s="78"/>
      <c r="R48" s="78"/>
      <c r="S48" s="80" t="str">
        <f t="shared" si="35"/>
        <v/>
      </c>
      <c r="T48" s="81"/>
      <c r="U48" s="82"/>
      <c r="V48" s="78"/>
      <c r="W48" s="78"/>
      <c r="X48" s="80" t="str">
        <f t="shared" si="36"/>
        <v/>
      </c>
      <c r="Y48" s="82"/>
      <c r="Z48" s="78"/>
      <c r="AA48" s="78"/>
      <c r="AB48" s="79" t="str">
        <f t="shared" si="37"/>
        <v/>
      </c>
      <c r="AC48" s="78"/>
      <c r="AD48" s="78"/>
      <c r="AE48" s="78"/>
      <c r="AF48" s="79" t="str">
        <f t="shared" si="38"/>
        <v/>
      </c>
      <c r="AG48" s="78"/>
      <c r="AH48" s="78"/>
      <c r="AI48" s="80" t="str">
        <f t="shared" si="39"/>
        <v/>
      </c>
      <c r="AJ48" s="82"/>
      <c r="AK48" s="78"/>
      <c r="AL48" s="78"/>
      <c r="AM48" s="79" t="str">
        <f t="shared" si="40"/>
        <v/>
      </c>
      <c r="AN48" s="78"/>
      <c r="AO48" s="78"/>
      <c r="AP48" s="78"/>
      <c r="AQ48" s="79" t="str">
        <f t="shared" si="41"/>
        <v/>
      </c>
      <c r="AR48" s="78"/>
      <c r="AS48" s="78"/>
      <c r="AT48" s="80" t="str">
        <f t="shared" si="42"/>
        <v/>
      </c>
      <c r="AU48" s="82"/>
      <c r="AV48" s="78"/>
      <c r="AW48" s="77"/>
      <c r="AX48" s="82"/>
      <c r="AY48" s="78"/>
      <c r="AZ48" s="78"/>
      <c r="BA48" s="82"/>
      <c r="BB48" s="77"/>
      <c r="BC48" s="83"/>
      <c r="BD48" s="83"/>
      <c r="BE48" s="163" t="str">
        <f t="shared" si="43"/>
        <v/>
      </c>
      <c r="BF48" s="85" t="str">
        <f>IF(A48="","",IF(K48="y",IF(#REF!="",((P48-X48)/BH48),IF(#REF!="",IF(AB48=P48,((AF48-X48)/BH48),((P48-X48)/(BH48+(AI48/100)))),IF(AQ48=X48,((P48-AQ48)/BH48),IF(AM48=AF48,((AQ48-X48)/BH48),((P48-X48)/(BH48+((AI48/100)+(AT48/100)))))))),(P48-X48)/BH48))</f>
        <v/>
      </c>
      <c r="BG48" s="84" t="str">
        <f t="shared" si="44"/>
        <v/>
      </c>
      <c r="BH48" s="85" t="str">
        <f t="shared" si="45"/>
        <v/>
      </c>
      <c r="BI48" s="84" t="str">
        <f t="shared" si="46"/>
        <v/>
      </c>
      <c r="BJ48" s="84" t="str">
        <f t="shared" si="47"/>
        <v/>
      </c>
      <c r="BK48" s="84" t="str">
        <f t="shared" si="48"/>
        <v/>
      </c>
      <c r="BL48" s="84" t="str">
        <f t="shared" si="49"/>
        <v/>
      </c>
      <c r="BM48" s="84" t="str">
        <f t="shared" si="50"/>
        <v/>
      </c>
      <c r="BN48" s="84" t="str">
        <f t="shared" si="51"/>
        <v/>
      </c>
      <c r="BO48" s="84" t="str">
        <f t="shared" si="52"/>
        <v/>
      </c>
      <c r="BP48" s="85" t="str">
        <f t="shared" si="53"/>
        <v/>
      </c>
      <c r="BQ48" s="84" t="str">
        <f t="shared" si="54"/>
        <v/>
      </c>
      <c r="BR48" s="84" t="str">
        <f t="shared" si="55"/>
        <v/>
      </c>
      <c r="BS48" s="84" t="str">
        <f t="shared" si="56"/>
        <v/>
      </c>
      <c r="BT48" s="84" t="str">
        <f t="shared" si="57"/>
        <v/>
      </c>
      <c r="BU48" s="84" t="str">
        <f t="shared" si="58"/>
        <v/>
      </c>
      <c r="BV48" s="85" t="str">
        <f t="shared" si="59"/>
        <v/>
      </c>
      <c r="BW48" s="84" t="str">
        <f t="shared" si="60"/>
        <v/>
      </c>
      <c r="BX48" s="84" t="str">
        <f t="shared" si="61"/>
        <v/>
      </c>
      <c r="BY48" s="84" t="str">
        <f t="shared" si="62"/>
        <v/>
      </c>
      <c r="BZ48" s="85" t="str">
        <f t="shared" si="63"/>
        <v/>
      </c>
      <c r="CA48" s="84" t="str">
        <f t="shared" si="64"/>
        <v/>
      </c>
      <c r="CB48" s="84" t="str">
        <f t="shared" si="65"/>
        <v/>
      </c>
      <c r="CC48" s="84" t="str">
        <f t="shared" si="66"/>
        <v/>
      </c>
      <c r="CD48" s="84" t="str">
        <f t="shared" si="67"/>
        <v/>
      </c>
      <c r="CE48" s="84" t="str">
        <f t="shared" si="68"/>
        <v/>
      </c>
      <c r="CF48" s="84" t="str">
        <f t="shared" si="69"/>
        <v/>
      </c>
      <c r="CG48" s="84" t="str">
        <f t="shared" si="70"/>
        <v/>
      </c>
      <c r="CH48" s="84" t="str">
        <f t="shared" si="71"/>
        <v/>
      </c>
      <c r="CI48" s="84" t="str">
        <f t="shared" si="72"/>
        <v/>
      </c>
      <c r="CJ48" s="84" t="str">
        <f t="shared" si="73"/>
        <v/>
      </c>
      <c r="CK48" s="84" t="str">
        <f t="shared" si="74"/>
        <v/>
      </c>
      <c r="CL48" s="84" t="str">
        <f t="shared" si="75"/>
        <v/>
      </c>
      <c r="CM48" s="86" t="str">
        <f t="shared" si="76"/>
        <v/>
      </c>
    </row>
    <row r="49" spans="1:91" x14ac:dyDescent="0.2">
      <c r="A49" s="73"/>
      <c r="B49" s="94"/>
      <c r="C49" s="75"/>
      <c r="D49" s="75"/>
      <c r="E49" s="76"/>
      <c r="F49" s="76"/>
      <c r="G49" s="76"/>
      <c r="H49" s="75"/>
      <c r="I49" s="95"/>
      <c r="J49" s="103"/>
      <c r="K49" s="104"/>
      <c r="L49" s="77"/>
      <c r="M49" s="78"/>
      <c r="N49" s="78"/>
      <c r="O49" s="78"/>
      <c r="P49" s="80" t="str">
        <f t="shared" si="34"/>
        <v/>
      </c>
      <c r="Q49" s="78"/>
      <c r="R49" s="78"/>
      <c r="S49" s="80" t="str">
        <f t="shared" si="35"/>
        <v/>
      </c>
      <c r="T49" s="81"/>
      <c r="U49" s="82"/>
      <c r="V49" s="78"/>
      <c r="W49" s="78"/>
      <c r="X49" s="80" t="str">
        <f t="shared" si="36"/>
        <v/>
      </c>
      <c r="Y49" s="82"/>
      <c r="Z49" s="78"/>
      <c r="AA49" s="78"/>
      <c r="AB49" s="79" t="str">
        <f t="shared" si="37"/>
        <v/>
      </c>
      <c r="AC49" s="78"/>
      <c r="AD49" s="78"/>
      <c r="AE49" s="78"/>
      <c r="AF49" s="79" t="str">
        <f t="shared" si="38"/>
        <v/>
      </c>
      <c r="AG49" s="78"/>
      <c r="AH49" s="78"/>
      <c r="AI49" s="80" t="str">
        <f t="shared" si="39"/>
        <v/>
      </c>
      <c r="AJ49" s="82"/>
      <c r="AK49" s="78"/>
      <c r="AL49" s="78"/>
      <c r="AM49" s="79" t="str">
        <f t="shared" si="40"/>
        <v/>
      </c>
      <c r="AN49" s="78"/>
      <c r="AO49" s="78"/>
      <c r="AP49" s="78"/>
      <c r="AQ49" s="79" t="str">
        <f t="shared" si="41"/>
        <v/>
      </c>
      <c r="AR49" s="78"/>
      <c r="AS49" s="78"/>
      <c r="AT49" s="80" t="str">
        <f t="shared" si="42"/>
        <v/>
      </c>
      <c r="AU49" s="82"/>
      <c r="AV49" s="78"/>
      <c r="AW49" s="77"/>
      <c r="AX49" s="82"/>
      <c r="AY49" s="78"/>
      <c r="AZ49" s="78"/>
      <c r="BA49" s="82"/>
      <c r="BB49" s="77"/>
      <c r="BC49" s="83"/>
      <c r="BD49" s="83"/>
      <c r="BE49" s="163" t="str">
        <f t="shared" si="43"/>
        <v/>
      </c>
      <c r="BF49" s="85" t="str">
        <f>IF(A49="","",IF(K49="y",IF(#REF!="",((P49-X49)/BH49),IF(#REF!="",IF(AB49=P49,((AF49-X49)/BH49),((P49-X49)/(BH49+(AI49/100)))),IF(AQ49=X49,((P49-AQ49)/BH49),IF(AM49=AF49,((AQ49-X49)/BH49),((P49-X49)/(BH49+((AI49/100)+(AT49/100)))))))),(P49-X49)/BH49))</f>
        <v/>
      </c>
      <c r="BG49" s="84" t="str">
        <f t="shared" si="44"/>
        <v/>
      </c>
      <c r="BH49" s="85" t="str">
        <f t="shared" si="45"/>
        <v/>
      </c>
      <c r="BI49" s="84" t="str">
        <f t="shared" si="46"/>
        <v/>
      </c>
      <c r="BJ49" s="84" t="str">
        <f t="shared" si="47"/>
        <v/>
      </c>
      <c r="BK49" s="84" t="str">
        <f t="shared" si="48"/>
        <v/>
      </c>
      <c r="BL49" s="84" t="str">
        <f t="shared" si="49"/>
        <v/>
      </c>
      <c r="BM49" s="84" t="str">
        <f t="shared" si="50"/>
        <v/>
      </c>
      <c r="BN49" s="84" t="str">
        <f t="shared" si="51"/>
        <v/>
      </c>
      <c r="BO49" s="84" t="str">
        <f t="shared" si="52"/>
        <v/>
      </c>
      <c r="BP49" s="85" t="str">
        <f t="shared" si="53"/>
        <v/>
      </c>
      <c r="BQ49" s="84" t="str">
        <f t="shared" si="54"/>
        <v/>
      </c>
      <c r="BR49" s="84" t="str">
        <f t="shared" si="55"/>
        <v/>
      </c>
      <c r="BS49" s="84" t="str">
        <f t="shared" si="56"/>
        <v/>
      </c>
      <c r="BT49" s="84" t="str">
        <f t="shared" si="57"/>
        <v/>
      </c>
      <c r="BU49" s="84" t="str">
        <f t="shared" si="58"/>
        <v/>
      </c>
      <c r="BV49" s="85" t="str">
        <f t="shared" si="59"/>
        <v/>
      </c>
      <c r="BW49" s="84" t="str">
        <f t="shared" si="60"/>
        <v/>
      </c>
      <c r="BX49" s="84" t="str">
        <f t="shared" si="61"/>
        <v/>
      </c>
      <c r="BY49" s="84" t="str">
        <f t="shared" si="62"/>
        <v/>
      </c>
      <c r="BZ49" s="85" t="str">
        <f t="shared" si="63"/>
        <v/>
      </c>
      <c r="CA49" s="84" t="str">
        <f t="shared" si="64"/>
        <v/>
      </c>
      <c r="CB49" s="84" t="str">
        <f t="shared" si="65"/>
        <v/>
      </c>
      <c r="CC49" s="84" t="str">
        <f t="shared" si="66"/>
        <v/>
      </c>
      <c r="CD49" s="84" t="str">
        <f t="shared" si="67"/>
        <v/>
      </c>
      <c r="CE49" s="84" t="str">
        <f t="shared" si="68"/>
        <v/>
      </c>
      <c r="CF49" s="84" t="str">
        <f t="shared" si="69"/>
        <v/>
      </c>
      <c r="CG49" s="84" t="str">
        <f t="shared" si="70"/>
        <v/>
      </c>
      <c r="CH49" s="84" t="str">
        <f t="shared" si="71"/>
        <v/>
      </c>
      <c r="CI49" s="84" t="str">
        <f t="shared" si="72"/>
        <v/>
      </c>
      <c r="CJ49" s="84" t="str">
        <f t="shared" si="73"/>
        <v/>
      </c>
      <c r="CK49" s="84" t="str">
        <f t="shared" si="74"/>
        <v/>
      </c>
      <c r="CL49" s="84" t="str">
        <f t="shared" si="75"/>
        <v/>
      </c>
      <c r="CM49" s="86" t="str">
        <f t="shared" si="76"/>
        <v/>
      </c>
    </row>
    <row r="50" spans="1:91" x14ac:dyDescent="0.2">
      <c r="A50" s="73"/>
      <c r="B50" s="94"/>
      <c r="C50" s="75"/>
      <c r="D50" s="75"/>
      <c r="E50" s="76"/>
      <c r="F50" s="76"/>
      <c r="G50" s="76"/>
      <c r="H50" s="75"/>
      <c r="I50" s="95"/>
      <c r="J50" s="103"/>
      <c r="K50" s="104"/>
      <c r="L50" s="77"/>
      <c r="M50" s="78"/>
      <c r="N50" s="78"/>
      <c r="O50" s="78"/>
      <c r="P50" s="80" t="str">
        <f t="shared" si="34"/>
        <v/>
      </c>
      <c r="Q50" s="78"/>
      <c r="R50" s="78"/>
      <c r="S50" s="80" t="str">
        <f t="shared" si="35"/>
        <v/>
      </c>
      <c r="T50" s="81"/>
      <c r="U50" s="82"/>
      <c r="V50" s="78"/>
      <c r="W50" s="78"/>
      <c r="X50" s="80" t="str">
        <f t="shared" si="36"/>
        <v/>
      </c>
      <c r="Y50" s="82"/>
      <c r="Z50" s="78"/>
      <c r="AA50" s="78"/>
      <c r="AB50" s="79" t="str">
        <f t="shared" si="37"/>
        <v/>
      </c>
      <c r="AC50" s="78"/>
      <c r="AD50" s="78"/>
      <c r="AE50" s="78"/>
      <c r="AF50" s="79" t="str">
        <f t="shared" si="38"/>
        <v/>
      </c>
      <c r="AG50" s="78"/>
      <c r="AH50" s="78"/>
      <c r="AI50" s="80" t="str">
        <f t="shared" si="39"/>
        <v/>
      </c>
      <c r="AJ50" s="82"/>
      <c r="AK50" s="78"/>
      <c r="AL50" s="78"/>
      <c r="AM50" s="79" t="str">
        <f t="shared" si="40"/>
        <v/>
      </c>
      <c r="AN50" s="78"/>
      <c r="AO50" s="78"/>
      <c r="AP50" s="78"/>
      <c r="AQ50" s="79" t="str">
        <f t="shared" si="41"/>
        <v/>
      </c>
      <c r="AR50" s="78"/>
      <c r="AS50" s="78"/>
      <c r="AT50" s="80" t="str">
        <f t="shared" si="42"/>
        <v/>
      </c>
      <c r="AU50" s="82"/>
      <c r="AV50" s="78"/>
      <c r="AW50" s="77"/>
      <c r="AX50" s="82"/>
      <c r="AY50" s="78"/>
      <c r="AZ50" s="78"/>
      <c r="BA50" s="82"/>
      <c r="BB50" s="77"/>
      <c r="BC50" s="83"/>
      <c r="BD50" s="83"/>
      <c r="BE50" s="163" t="str">
        <f t="shared" si="43"/>
        <v/>
      </c>
      <c r="BF50" s="85" t="str">
        <f>IF(A50="","",IF(K50="y",IF(#REF!="",((P50-X50)/BH50),IF(#REF!="",IF(AB50=P50,((AF50-X50)/BH50),((P50-X50)/(BH50+(AI50/100)))),IF(AQ50=X50,((P50-AQ50)/BH50),IF(AM50=AF50,((AQ50-X50)/BH50),((P50-X50)/(BH50+((AI50/100)+(AT50/100)))))))),(P50-X50)/BH50))</f>
        <v/>
      </c>
      <c r="BG50" s="84" t="str">
        <f t="shared" si="44"/>
        <v/>
      </c>
      <c r="BH50" s="85" t="str">
        <f t="shared" si="45"/>
        <v/>
      </c>
      <c r="BI50" s="84" t="str">
        <f t="shared" si="46"/>
        <v/>
      </c>
      <c r="BJ50" s="84" t="str">
        <f t="shared" si="47"/>
        <v/>
      </c>
      <c r="BK50" s="84" t="str">
        <f t="shared" si="48"/>
        <v/>
      </c>
      <c r="BL50" s="84" t="str">
        <f t="shared" si="49"/>
        <v/>
      </c>
      <c r="BM50" s="84" t="str">
        <f t="shared" si="50"/>
        <v/>
      </c>
      <c r="BN50" s="84" t="str">
        <f t="shared" si="51"/>
        <v/>
      </c>
      <c r="BO50" s="84" t="str">
        <f t="shared" si="52"/>
        <v/>
      </c>
      <c r="BP50" s="85" t="str">
        <f t="shared" si="53"/>
        <v/>
      </c>
      <c r="BQ50" s="84" t="str">
        <f t="shared" si="54"/>
        <v/>
      </c>
      <c r="BR50" s="84" t="str">
        <f t="shared" si="55"/>
        <v/>
      </c>
      <c r="BS50" s="84" t="str">
        <f t="shared" si="56"/>
        <v/>
      </c>
      <c r="BT50" s="84" t="str">
        <f t="shared" si="57"/>
        <v/>
      </c>
      <c r="BU50" s="84" t="str">
        <f t="shared" si="58"/>
        <v/>
      </c>
      <c r="BV50" s="85" t="str">
        <f t="shared" si="59"/>
        <v/>
      </c>
      <c r="BW50" s="84" t="str">
        <f t="shared" si="60"/>
        <v/>
      </c>
      <c r="BX50" s="84" t="str">
        <f t="shared" si="61"/>
        <v/>
      </c>
      <c r="BY50" s="84" t="str">
        <f t="shared" si="62"/>
        <v/>
      </c>
      <c r="BZ50" s="85" t="str">
        <f t="shared" si="63"/>
        <v/>
      </c>
      <c r="CA50" s="84" t="str">
        <f t="shared" si="64"/>
        <v/>
      </c>
      <c r="CB50" s="84" t="str">
        <f t="shared" si="65"/>
        <v/>
      </c>
      <c r="CC50" s="84" t="str">
        <f t="shared" si="66"/>
        <v/>
      </c>
      <c r="CD50" s="84" t="str">
        <f t="shared" si="67"/>
        <v/>
      </c>
      <c r="CE50" s="84" t="str">
        <f t="shared" si="68"/>
        <v/>
      </c>
      <c r="CF50" s="84" t="str">
        <f t="shared" si="69"/>
        <v/>
      </c>
      <c r="CG50" s="84" t="str">
        <f t="shared" si="70"/>
        <v/>
      </c>
      <c r="CH50" s="84" t="str">
        <f t="shared" si="71"/>
        <v/>
      </c>
      <c r="CI50" s="84" t="str">
        <f t="shared" si="72"/>
        <v/>
      </c>
      <c r="CJ50" s="84" t="str">
        <f t="shared" si="73"/>
        <v/>
      </c>
      <c r="CK50" s="84" t="str">
        <f t="shared" si="74"/>
        <v/>
      </c>
      <c r="CL50" s="84" t="str">
        <f t="shared" si="75"/>
        <v/>
      </c>
      <c r="CM50" s="86" t="str">
        <f t="shared" si="76"/>
        <v/>
      </c>
    </row>
    <row r="51" spans="1:91" x14ac:dyDescent="0.2">
      <c r="A51" s="73"/>
      <c r="B51" s="94"/>
      <c r="C51" s="75"/>
      <c r="D51" s="75"/>
      <c r="E51" s="76"/>
      <c r="F51" s="76"/>
      <c r="G51" s="76"/>
      <c r="H51" s="75"/>
      <c r="I51" s="95"/>
      <c r="J51" s="103"/>
      <c r="K51" s="104"/>
      <c r="L51" s="77"/>
      <c r="M51" s="78"/>
      <c r="N51" s="78"/>
      <c r="O51" s="78"/>
      <c r="P51" s="80" t="str">
        <f t="shared" si="34"/>
        <v/>
      </c>
      <c r="Q51" s="78"/>
      <c r="R51" s="78"/>
      <c r="S51" s="80" t="str">
        <f t="shared" si="35"/>
        <v/>
      </c>
      <c r="T51" s="81"/>
      <c r="U51" s="82"/>
      <c r="V51" s="78"/>
      <c r="W51" s="78"/>
      <c r="X51" s="80" t="str">
        <f t="shared" si="36"/>
        <v/>
      </c>
      <c r="Y51" s="82"/>
      <c r="Z51" s="78"/>
      <c r="AA51" s="78"/>
      <c r="AB51" s="79" t="str">
        <f t="shared" si="37"/>
        <v/>
      </c>
      <c r="AC51" s="78"/>
      <c r="AD51" s="78"/>
      <c r="AE51" s="78"/>
      <c r="AF51" s="79" t="str">
        <f t="shared" si="38"/>
        <v/>
      </c>
      <c r="AG51" s="78"/>
      <c r="AH51" s="78"/>
      <c r="AI51" s="80" t="str">
        <f t="shared" si="39"/>
        <v/>
      </c>
      <c r="AJ51" s="82"/>
      <c r="AK51" s="78"/>
      <c r="AL51" s="78"/>
      <c r="AM51" s="79" t="str">
        <f t="shared" si="40"/>
        <v/>
      </c>
      <c r="AN51" s="78"/>
      <c r="AO51" s="78"/>
      <c r="AP51" s="78"/>
      <c r="AQ51" s="79" t="str">
        <f t="shared" si="41"/>
        <v/>
      </c>
      <c r="AR51" s="78"/>
      <c r="AS51" s="78"/>
      <c r="AT51" s="80" t="str">
        <f t="shared" si="42"/>
        <v/>
      </c>
      <c r="AU51" s="82"/>
      <c r="AV51" s="78"/>
      <c r="AW51" s="77"/>
      <c r="AX51" s="82"/>
      <c r="AY51" s="78"/>
      <c r="AZ51" s="78"/>
      <c r="BA51" s="82"/>
      <c r="BB51" s="77"/>
      <c r="BC51" s="83"/>
      <c r="BD51" s="83"/>
      <c r="BE51" s="163" t="str">
        <f t="shared" si="43"/>
        <v/>
      </c>
      <c r="BF51" s="85" t="str">
        <f>IF(A51="","",IF(K51="y",IF(#REF!="",((P51-X51)/BH51),IF(#REF!="",IF(AB51=P51,((AF51-X51)/BH51),((P51-X51)/(BH51+(AI51/100)))),IF(AQ51=X51,((P51-AQ51)/BH51),IF(AM51=AF51,((AQ51-X51)/BH51),((P51-X51)/(BH51+((AI51/100)+(AT51/100)))))))),(P51-X51)/BH51))</f>
        <v/>
      </c>
      <c r="BG51" s="84" t="str">
        <f t="shared" si="44"/>
        <v/>
      </c>
      <c r="BH51" s="85" t="str">
        <f t="shared" si="45"/>
        <v/>
      </c>
      <c r="BI51" s="84" t="str">
        <f t="shared" si="46"/>
        <v/>
      </c>
      <c r="BJ51" s="84" t="str">
        <f t="shared" si="47"/>
        <v/>
      </c>
      <c r="BK51" s="84" t="str">
        <f t="shared" si="48"/>
        <v/>
      </c>
      <c r="BL51" s="84" t="str">
        <f t="shared" si="49"/>
        <v/>
      </c>
      <c r="BM51" s="84" t="str">
        <f t="shared" si="50"/>
        <v/>
      </c>
      <c r="BN51" s="84" t="str">
        <f t="shared" si="51"/>
        <v/>
      </c>
      <c r="BO51" s="84" t="str">
        <f t="shared" si="52"/>
        <v/>
      </c>
      <c r="BP51" s="85" t="str">
        <f t="shared" si="53"/>
        <v/>
      </c>
      <c r="BQ51" s="84" t="str">
        <f t="shared" si="54"/>
        <v/>
      </c>
      <c r="BR51" s="84" t="str">
        <f t="shared" si="55"/>
        <v/>
      </c>
      <c r="BS51" s="84" t="str">
        <f t="shared" si="56"/>
        <v/>
      </c>
      <c r="BT51" s="84" t="str">
        <f t="shared" si="57"/>
        <v/>
      </c>
      <c r="BU51" s="84" t="str">
        <f t="shared" si="58"/>
        <v/>
      </c>
      <c r="BV51" s="85" t="str">
        <f t="shared" si="59"/>
        <v/>
      </c>
      <c r="BW51" s="84" t="str">
        <f t="shared" si="60"/>
        <v/>
      </c>
      <c r="BX51" s="84" t="str">
        <f t="shared" si="61"/>
        <v/>
      </c>
      <c r="BY51" s="84" t="str">
        <f t="shared" si="62"/>
        <v/>
      </c>
      <c r="BZ51" s="85" t="str">
        <f t="shared" si="63"/>
        <v/>
      </c>
      <c r="CA51" s="84" t="str">
        <f t="shared" si="64"/>
        <v/>
      </c>
      <c r="CB51" s="84" t="str">
        <f t="shared" si="65"/>
        <v/>
      </c>
      <c r="CC51" s="84" t="str">
        <f t="shared" si="66"/>
        <v/>
      </c>
      <c r="CD51" s="84" t="str">
        <f t="shared" si="67"/>
        <v/>
      </c>
      <c r="CE51" s="84" t="str">
        <f t="shared" si="68"/>
        <v/>
      </c>
      <c r="CF51" s="84" t="str">
        <f t="shared" si="69"/>
        <v/>
      </c>
      <c r="CG51" s="84" t="str">
        <f t="shared" si="70"/>
        <v/>
      </c>
      <c r="CH51" s="84" t="str">
        <f t="shared" si="71"/>
        <v/>
      </c>
      <c r="CI51" s="84" t="str">
        <f t="shared" si="72"/>
        <v/>
      </c>
      <c r="CJ51" s="84" t="str">
        <f t="shared" si="73"/>
        <v/>
      </c>
      <c r="CK51" s="84" t="str">
        <f t="shared" si="74"/>
        <v/>
      </c>
      <c r="CL51" s="84" t="str">
        <f t="shared" si="75"/>
        <v/>
      </c>
      <c r="CM51" s="86" t="str">
        <f t="shared" si="76"/>
        <v/>
      </c>
    </row>
    <row r="52" spans="1:91" x14ac:dyDescent="0.2">
      <c r="A52" s="73"/>
      <c r="B52" s="94"/>
      <c r="C52" s="75"/>
      <c r="D52" s="75"/>
      <c r="E52" s="76"/>
      <c r="F52" s="76"/>
      <c r="G52" s="76"/>
      <c r="H52" s="75"/>
      <c r="I52" s="95"/>
      <c r="J52" s="103"/>
      <c r="K52" s="104"/>
      <c r="L52" s="77"/>
      <c r="M52" s="78"/>
      <c r="N52" s="78"/>
      <c r="O52" s="78"/>
      <c r="P52" s="80" t="str">
        <f t="shared" si="34"/>
        <v/>
      </c>
      <c r="Q52" s="78"/>
      <c r="R52" s="78"/>
      <c r="S52" s="80" t="str">
        <f t="shared" si="35"/>
        <v/>
      </c>
      <c r="T52" s="81"/>
      <c r="U52" s="82"/>
      <c r="V52" s="78"/>
      <c r="W52" s="78"/>
      <c r="X52" s="80" t="str">
        <f t="shared" si="36"/>
        <v/>
      </c>
      <c r="Y52" s="82"/>
      <c r="Z52" s="78"/>
      <c r="AA52" s="78"/>
      <c r="AB52" s="79" t="str">
        <f t="shared" si="37"/>
        <v/>
      </c>
      <c r="AC52" s="78"/>
      <c r="AD52" s="78"/>
      <c r="AE52" s="78"/>
      <c r="AF52" s="79" t="str">
        <f t="shared" si="38"/>
        <v/>
      </c>
      <c r="AG52" s="78"/>
      <c r="AH52" s="78"/>
      <c r="AI52" s="80" t="str">
        <f t="shared" si="39"/>
        <v/>
      </c>
      <c r="AJ52" s="82"/>
      <c r="AK52" s="78"/>
      <c r="AL52" s="78"/>
      <c r="AM52" s="79" t="str">
        <f t="shared" si="40"/>
        <v/>
      </c>
      <c r="AN52" s="78"/>
      <c r="AO52" s="78"/>
      <c r="AP52" s="78"/>
      <c r="AQ52" s="79" t="str">
        <f t="shared" si="41"/>
        <v/>
      </c>
      <c r="AR52" s="78"/>
      <c r="AS52" s="78"/>
      <c r="AT52" s="80" t="str">
        <f t="shared" si="42"/>
        <v/>
      </c>
      <c r="AU52" s="82"/>
      <c r="AV52" s="78"/>
      <c r="AW52" s="77"/>
      <c r="AX52" s="82"/>
      <c r="AY52" s="78"/>
      <c r="AZ52" s="78"/>
      <c r="BA52" s="82"/>
      <c r="BB52" s="77"/>
      <c r="BC52" s="83"/>
      <c r="BD52" s="83"/>
      <c r="BE52" s="163" t="str">
        <f t="shared" si="43"/>
        <v/>
      </c>
      <c r="BF52" s="85" t="str">
        <f>IF(A52="","",IF(K52="y",IF(#REF!="",((P52-X52)/BH52),IF(#REF!="",IF(AB52=P52,((AF52-X52)/BH52),((P52-X52)/(BH52+(AI52/100)))),IF(AQ52=X52,((P52-AQ52)/BH52),IF(AM52=AF52,((AQ52-X52)/BH52),((P52-X52)/(BH52+((AI52/100)+(AT52/100)))))))),(P52-X52)/BH52))</f>
        <v/>
      </c>
      <c r="BG52" s="84" t="str">
        <f t="shared" si="44"/>
        <v/>
      </c>
      <c r="BH52" s="85" t="str">
        <f t="shared" si="45"/>
        <v/>
      </c>
      <c r="BI52" s="84" t="str">
        <f t="shared" si="46"/>
        <v/>
      </c>
      <c r="BJ52" s="84" t="str">
        <f t="shared" si="47"/>
        <v/>
      </c>
      <c r="BK52" s="84" t="str">
        <f t="shared" si="48"/>
        <v/>
      </c>
      <c r="BL52" s="84" t="str">
        <f t="shared" si="49"/>
        <v/>
      </c>
      <c r="BM52" s="84" t="str">
        <f t="shared" si="50"/>
        <v/>
      </c>
      <c r="BN52" s="84" t="str">
        <f t="shared" si="51"/>
        <v/>
      </c>
      <c r="BO52" s="84" t="str">
        <f t="shared" si="52"/>
        <v/>
      </c>
      <c r="BP52" s="85" t="str">
        <f t="shared" si="53"/>
        <v/>
      </c>
      <c r="BQ52" s="84" t="str">
        <f t="shared" si="54"/>
        <v/>
      </c>
      <c r="BR52" s="84" t="str">
        <f t="shared" si="55"/>
        <v/>
      </c>
      <c r="BS52" s="84" t="str">
        <f t="shared" si="56"/>
        <v/>
      </c>
      <c r="BT52" s="84" t="str">
        <f t="shared" si="57"/>
        <v/>
      </c>
      <c r="BU52" s="84" t="str">
        <f t="shared" si="58"/>
        <v/>
      </c>
      <c r="BV52" s="85" t="str">
        <f t="shared" si="59"/>
        <v/>
      </c>
      <c r="BW52" s="84" t="str">
        <f t="shared" si="60"/>
        <v/>
      </c>
      <c r="BX52" s="84" t="str">
        <f t="shared" si="61"/>
        <v/>
      </c>
      <c r="BY52" s="84" t="str">
        <f t="shared" si="62"/>
        <v/>
      </c>
      <c r="BZ52" s="85" t="str">
        <f t="shared" si="63"/>
        <v/>
      </c>
      <c r="CA52" s="84" t="str">
        <f t="shared" si="64"/>
        <v/>
      </c>
      <c r="CB52" s="84" t="str">
        <f t="shared" si="65"/>
        <v/>
      </c>
      <c r="CC52" s="84" t="str">
        <f t="shared" si="66"/>
        <v/>
      </c>
      <c r="CD52" s="84" t="str">
        <f t="shared" si="67"/>
        <v/>
      </c>
      <c r="CE52" s="84" t="str">
        <f t="shared" si="68"/>
        <v/>
      </c>
      <c r="CF52" s="84" t="str">
        <f t="shared" si="69"/>
        <v/>
      </c>
      <c r="CG52" s="84" t="str">
        <f t="shared" si="70"/>
        <v/>
      </c>
      <c r="CH52" s="84" t="str">
        <f t="shared" si="71"/>
        <v/>
      </c>
      <c r="CI52" s="84" t="str">
        <f t="shared" si="72"/>
        <v/>
      </c>
      <c r="CJ52" s="84" t="str">
        <f t="shared" si="73"/>
        <v/>
      </c>
      <c r="CK52" s="84" t="str">
        <f t="shared" si="74"/>
        <v/>
      </c>
      <c r="CL52" s="84" t="str">
        <f t="shared" si="75"/>
        <v/>
      </c>
      <c r="CM52" s="86" t="str">
        <f t="shared" si="76"/>
        <v/>
      </c>
    </row>
    <row r="53" spans="1:91" x14ac:dyDescent="0.2">
      <c r="A53" s="73"/>
      <c r="B53" s="94"/>
      <c r="C53" s="75"/>
      <c r="D53" s="75"/>
      <c r="E53" s="76"/>
      <c r="F53" s="76"/>
      <c r="G53" s="76"/>
      <c r="H53" s="75"/>
      <c r="I53" s="95"/>
      <c r="J53" s="103"/>
      <c r="K53" s="104"/>
      <c r="L53" s="77"/>
      <c r="M53" s="78"/>
      <c r="N53" s="78"/>
      <c r="O53" s="78"/>
      <c r="P53" s="80" t="str">
        <f t="shared" si="34"/>
        <v/>
      </c>
      <c r="Q53" s="78"/>
      <c r="R53" s="78"/>
      <c r="S53" s="80" t="str">
        <f t="shared" si="35"/>
        <v/>
      </c>
      <c r="T53" s="81"/>
      <c r="U53" s="82"/>
      <c r="V53" s="78"/>
      <c r="W53" s="78"/>
      <c r="X53" s="80" t="str">
        <f t="shared" si="36"/>
        <v/>
      </c>
      <c r="Y53" s="82"/>
      <c r="Z53" s="78"/>
      <c r="AA53" s="78"/>
      <c r="AB53" s="79" t="str">
        <f t="shared" si="37"/>
        <v/>
      </c>
      <c r="AC53" s="78"/>
      <c r="AD53" s="78"/>
      <c r="AE53" s="78"/>
      <c r="AF53" s="79" t="str">
        <f t="shared" si="38"/>
        <v/>
      </c>
      <c r="AG53" s="78"/>
      <c r="AH53" s="78"/>
      <c r="AI53" s="80" t="str">
        <f t="shared" si="39"/>
        <v/>
      </c>
      <c r="AJ53" s="82"/>
      <c r="AK53" s="78"/>
      <c r="AL53" s="78"/>
      <c r="AM53" s="79" t="str">
        <f t="shared" si="40"/>
        <v/>
      </c>
      <c r="AN53" s="78"/>
      <c r="AO53" s="78"/>
      <c r="AP53" s="78"/>
      <c r="AQ53" s="79" t="str">
        <f t="shared" si="41"/>
        <v/>
      </c>
      <c r="AR53" s="78"/>
      <c r="AS53" s="78"/>
      <c r="AT53" s="80" t="str">
        <f t="shared" si="42"/>
        <v/>
      </c>
      <c r="AU53" s="82"/>
      <c r="AV53" s="78"/>
      <c r="AW53" s="77"/>
      <c r="AX53" s="82"/>
      <c r="AY53" s="78"/>
      <c r="AZ53" s="78"/>
      <c r="BA53" s="82"/>
      <c r="BB53" s="77"/>
      <c r="BC53" s="83"/>
      <c r="BD53" s="83"/>
      <c r="BE53" s="163" t="str">
        <f t="shared" si="43"/>
        <v/>
      </c>
      <c r="BF53" s="85" t="str">
        <f>IF(A53="","",IF(K53="y",IF(#REF!="",((P53-X53)/BH53),IF(#REF!="",IF(AB53=P53,((AF53-X53)/BH53),((P53-X53)/(BH53+(AI53/100)))),IF(AQ53=X53,((P53-AQ53)/BH53),IF(AM53=AF53,((AQ53-X53)/BH53),((P53-X53)/(BH53+((AI53/100)+(AT53/100)))))))),(P53-X53)/BH53))</f>
        <v/>
      </c>
      <c r="BG53" s="84" t="str">
        <f t="shared" si="44"/>
        <v/>
      </c>
      <c r="BH53" s="85" t="str">
        <f t="shared" si="45"/>
        <v/>
      </c>
      <c r="BI53" s="84" t="str">
        <f t="shared" si="46"/>
        <v/>
      </c>
      <c r="BJ53" s="84" t="str">
        <f t="shared" si="47"/>
        <v/>
      </c>
      <c r="BK53" s="84" t="str">
        <f t="shared" si="48"/>
        <v/>
      </c>
      <c r="BL53" s="84" t="str">
        <f t="shared" si="49"/>
        <v/>
      </c>
      <c r="BM53" s="84" t="str">
        <f t="shared" si="50"/>
        <v/>
      </c>
      <c r="BN53" s="84" t="str">
        <f t="shared" si="51"/>
        <v/>
      </c>
      <c r="BO53" s="84" t="str">
        <f t="shared" si="52"/>
        <v/>
      </c>
      <c r="BP53" s="85" t="str">
        <f t="shared" si="53"/>
        <v/>
      </c>
      <c r="BQ53" s="84" t="str">
        <f t="shared" si="54"/>
        <v/>
      </c>
      <c r="BR53" s="84" t="str">
        <f t="shared" si="55"/>
        <v/>
      </c>
      <c r="BS53" s="84" t="str">
        <f t="shared" si="56"/>
        <v/>
      </c>
      <c r="BT53" s="84" t="str">
        <f t="shared" si="57"/>
        <v/>
      </c>
      <c r="BU53" s="84" t="str">
        <f t="shared" si="58"/>
        <v/>
      </c>
      <c r="BV53" s="85" t="str">
        <f t="shared" si="59"/>
        <v/>
      </c>
      <c r="BW53" s="84" t="str">
        <f t="shared" si="60"/>
        <v/>
      </c>
      <c r="BX53" s="84" t="str">
        <f t="shared" si="61"/>
        <v/>
      </c>
      <c r="BY53" s="84" t="str">
        <f t="shared" si="62"/>
        <v/>
      </c>
      <c r="BZ53" s="85" t="str">
        <f t="shared" si="63"/>
        <v/>
      </c>
      <c r="CA53" s="84" t="str">
        <f t="shared" si="64"/>
        <v/>
      </c>
      <c r="CB53" s="84" t="str">
        <f t="shared" si="65"/>
        <v/>
      </c>
      <c r="CC53" s="84" t="str">
        <f t="shared" si="66"/>
        <v/>
      </c>
      <c r="CD53" s="84" t="str">
        <f t="shared" si="67"/>
        <v/>
      </c>
      <c r="CE53" s="84" t="str">
        <f t="shared" si="68"/>
        <v/>
      </c>
      <c r="CF53" s="84" t="str">
        <f t="shared" si="69"/>
        <v/>
      </c>
      <c r="CG53" s="84" t="str">
        <f t="shared" si="70"/>
        <v/>
      </c>
      <c r="CH53" s="84" t="str">
        <f t="shared" si="71"/>
        <v/>
      </c>
      <c r="CI53" s="84" t="str">
        <f t="shared" si="72"/>
        <v/>
      </c>
      <c r="CJ53" s="84" t="str">
        <f t="shared" si="73"/>
        <v/>
      </c>
      <c r="CK53" s="84" t="str">
        <f t="shared" si="74"/>
        <v/>
      </c>
      <c r="CL53" s="84" t="str">
        <f t="shared" si="75"/>
        <v/>
      </c>
      <c r="CM53" s="86" t="str">
        <f t="shared" si="76"/>
        <v/>
      </c>
    </row>
    <row r="54" spans="1:91" x14ac:dyDescent="0.2">
      <c r="A54" s="73"/>
      <c r="B54" s="94"/>
      <c r="C54" s="75"/>
      <c r="D54" s="75"/>
      <c r="E54" s="76"/>
      <c r="F54" s="76"/>
      <c r="G54" s="76"/>
      <c r="H54" s="75"/>
      <c r="I54" s="95"/>
      <c r="J54" s="103"/>
      <c r="K54" s="104"/>
      <c r="L54" s="77"/>
      <c r="M54" s="78"/>
      <c r="N54" s="78"/>
      <c r="O54" s="78"/>
      <c r="P54" s="80" t="str">
        <f t="shared" si="34"/>
        <v/>
      </c>
      <c r="Q54" s="78"/>
      <c r="R54" s="78"/>
      <c r="S54" s="80" t="str">
        <f t="shared" si="35"/>
        <v/>
      </c>
      <c r="T54" s="81"/>
      <c r="U54" s="82"/>
      <c r="V54" s="78"/>
      <c r="W54" s="78"/>
      <c r="X54" s="80" t="str">
        <f t="shared" si="36"/>
        <v/>
      </c>
      <c r="Y54" s="82"/>
      <c r="Z54" s="78"/>
      <c r="AA54" s="78"/>
      <c r="AB54" s="79" t="str">
        <f t="shared" si="37"/>
        <v/>
      </c>
      <c r="AC54" s="78"/>
      <c r="AD54" s="78"/>
      <c r="AE54" s="78"/>
      <c r="AF54" s="79" t="str">
        <f t="shared" si="38"/>
        <v/>
      </c>
      <c r="AG54" s="78"/>
      <c r="AH54" s="78"/>
      <c r="AI54" s="80" t="str">
        <f t="shared" si="39"/>
        <v/>
      </c>
      <c r="AJ54" s="82"/>
      <c r="AK54" s="78"/>
      <c r="AL54" s="78"/>
      <c r="AM54" s="79" t="str">
        <f t="shared" si="40"/>
        <v/>
      </c>
      <c r="AN54" s="78"/>
      <c r="AO54" s="78"/>
      <c r="AP54" s="78"/>
      <c r="AQ54" s="79" t="str">
        <f t="shared" si="41"/>
        <v/>
      </c>
      <c r="AR54" s="78"/>
      <c r="AS54" s="78"/>
      <c r="AT54" s="80" t="str">
        <f t="shared" si="42"/>
        <v/>
      </c>
      <c r="AU54" s="82"/>
      <c r="AV54" s="78"/>
      <c r="AW54" s="77"/>
      <c r="AX54" s="82"/>
      <c r="AY54" s="78"/>
      <c r="AZ54" s="78"/>
      <c r="BA54" s="82"/>
      <c r="BB54" s="77"/>
      <c r="BC54" s="83"/>
      <c r="BD54" s="83"/>
      <c r="BE54" s="163" t="str">
        <f t="shared" si="43"/>
        <v/>
      </c>
      <c r="BF54" s="85" t="str">
        <f>IF(A54="","",IF(K54="y",IF(#REF!="",((P54-X54)/BH54),IF(#REF!="",IF(AB54=P54,((AF54-X54)/BH54),((P54-X54)/(BH54+(AI54/100)))),IF(AQ54=X54,((P54-AQ54)/BH54),IF(AM54=AF54,((AQ54-X54)/BH54),((P54-X54)/(BH54+((AI54/100)+(AT54/100)))))))),(P54-X54)/BH54))</f>
        <v/>
      </c>
      <c r="BG54" s="84" t="str">
        <f t="shared" si="44"/>
        <v/>
      </c>
      <c r="BH54" s="85" t="str">
        <f t="shared" si="45"/>
        <v/>
      </c>
      <c r="BI54" s="84" t="str">
        <f t="shared" si="46"/>
        <v/>
      </c>
      <c r="BJ54" s="84" t="str">
        <f t="shared" si="47"/>
        <v/>
      </c>
      <c r="BK54" s="84" t="str">
        <f t="shared" si="48"/>
        <v/>
      </c>
      <c r="BL54" s="84" t="str">
        <f t="shared" si="49"/>
        <v/>
      </c>
      <c r="BM54" s="84" t="str">
        <f t="shared" si="50"/>
        <v/>
      </c>
      <c r="BN54" s="84" t="str">
        <f t="shared" si="51"/>
        <v/>
      </c>
      <c r="BO54" s="84" t="str">
        <f t="shared" si="52"/>
        <v/>
      </c>
      <c r="BP54" s="85" t="str">
        <f t="shared" si="53"/>
        <v/>
      </c>
      <c r="BQ54" s="84" t="str">
        <f t="shared" si="54"/>
        <v/>
      </c>
      <c r="BR54" s="84" t="str">
        <f t="shared" si="55"/>
        <v/>
      </c>
      <c r="BS54" s="84" t="str">
        <f t="shared" si="56"/>
        <v/>
      </c>
      <c r="BT54" s="84" t="str">
        <f t="shared" si="57"/>
        <v/>
      </c>
      <c r="BU54" s="84" t="str">
        <f t="shared" si="58"/>
        <v/>
      </c>
      <c r="BV54" s="85" t="str">
        <f t="shared" si="59"/>
        <v/>
      </c>
      <c r="BW54" s="84" t="str">
        <f t="shared" si="60"/>
        <v/>
      </c>
      <c r="BX54" s="84" t="str">
        <f t="shared" si="61"/>
        <v/>
      </c>
      <c r="BY54" s="84" t="str">
        <f t="shared" si="62"/>
        <v/>
      </c>
      <c r="BZ54" s="85" t="str">
        <f t="shared" si="63"/>
        <v/>
      </c>
      <c r="CA54" s="84" t="str">
        <f t="shared" si="64"/>
        <v/>
      </c>
      <c r="CB54" s="84" t="str">
        <f t="shared" si="65"/>
        <v/>
      </c>
      <c r="CC54" s="84" t="str">
        <f t="shared" si="66"/>
        <v/>
      </c>
      <c r="CD54" s="84" t="str">
        <f t="shared" si="67"/>
        <v/>
      </c>
      <c r="CE54" s="84" t="str">
        <f t="shared" si="68"/>
        <v/>
      </c>
      <c r="CF54" s="84" t="str">
        <f t="shared" si="69"/>
        <v/>
      </c>
      <c r="CG54" s="84" t="str">
        <f t="shared" si="70"/>
        <v/>
      </c>
      <c r="CH54" s="84" t="str">
        <f t="shared" si="71"/>
        <v/>
      </c>
      <c r="CI54" s="84" t="str">
        <f t="shared" si="72"/>
        <v/>
      </c>
      <c r="CJ54" s="84" t="str">
        <f t="shared" si="73"/>
        <v/>
      </c>
      <c r="CK54" s="84" t="str">
        <f t="shared" si="74"/>
        <v/>
      </c>
      <c r="CL54" s="84" t="str">
        <f t="shared" si="75"/>
        <v/>
      </c>
      <c r="CM54" s="86" t="str">
        <f t="shared" si="76"/>
        <v/>
      </c>
    </row>
    <row r="55" spans="1:91" x14ac:dyDescent="0.2">
      <c r="A55" s="73"/>
      <c r="B55" s="94"/>
      <c r="C55" s="75"/>
      <c r="D55" s="75"/>
      <c r="E55" s="76"/>
      <c r="F55" s="76"/>
      <c r="G55" s="76"/>
      <c r="H55" s="75"/>
      <c r="I55" s="95"/>
      <c r="J55" s="103"/>
      <c r="K55" s="104"/>
      <c r="L55" s="77"/>
      <c r="M55" s="78"/>
      <c r="N55" s="78"/>
      <c r="O55" s="78"/>
      <c r="P55" s="80" t="str">
        <f t="shared" si="34"/>
        <v/>
      </c>
      <c r="Q55" s="78"/>
      <c r="R55" s="78"/>
      <c r="S55" s="80" t="str">
        <f t="shared" si="35"/>
        <v/>
      </c>
      <c r="T55" s="81"/>
      <c r="U55" s="82"/>
      <c r="V55" s="78"/>
      <c r="W55" s="78"/>
      <c r="X55" s="80" t="str">
        <f t="shared" si="36"/>
        <v/>
      </c>
      <c r="Y55" s="82"/>
      <c r="Z55" s="78"/>
      <c r="AA55" s="78"/>
      <c r="AB55" s="79" t="str">
        <f t="shared" si="37"/>
        <v/>
      </c>
      <c r="AC55" s="78"/>
      <c r="AD55" s="78"/>
      <c r="AE55" s="78"/>
      <c r="AF55" s="79" t="str">
        <f t="shared" si="38"/>
        <v/>
      </c>
      <c r="AG55" s="78"/>
      <c r="AH55" s="78"/>
      <c r="AI55" s="80" t="str">
        <f t="shared" si="39"/>
        <v/>
      </c>
      <c r="AJ55" s="82"/>
      <c r="AK55" s="78"/>
      <c r="AL55" s="78"/>
      <c r="AM55" s="79" t="str">
        <f t="shared" si="40"/>
        <v/>
      </c>
      <c r="AN55" s="78"/>
      <c r="AO55" s="78"/>
      <c r="AP55" s="78"/>
      <c r="AQ55" s="79" t="str">
        <f t="shared" si="41"/>
        <v/>
      </c>
      <c r="AR55" s="78"/>
      <c r="AS55" s="78"/>
      <c r="AT55" s="80" t="str">
        <f t="shared" si="42"/>
        <v/>
      </c>
      <c r="AU55" s="82"/>
      <c r="AV55" s="78"/>
      <c r="AW55" s="77"/>
      <c r="AX55" s="82"/>
      <c r="AY55" s="78"/>
      <c r="AZ55" s="78"/>
      <c r="BA55" s="82"/>
      <c r="BB55" s="77"/>
      <c r="BC55" s="83"/>
      <c r="BD55" s="83"/>
      <c r="BE55" s="163" t="str">
        <f t="shared" si="43"/>
        <v/>
      </c>
      <c r="BF55" s="85" t="str">
        <f>IF(A55="","",IF(K55="y",IF(#REF!="",((P55-X55)/BH55),IF(#REF!="",IF(AB55=P55,((AF55-X55)/BH55),((P55-X55)/(BH55+(AI55/100)))),IF(AQ55=X55,((P55-AQ55)/BH55),IF(AM55=AF55,((AQ55-X55)/BH55),((P55-X55)/(BH55+((AI55/100)+(AT55/100)))))))),(P55-X55)/BH55))</f>
        <v/>
      </c>
      <c r="BG55" s="84" t="str">
        <f t="shared" si="44"/>
        <v/>
      </c>
      <c r="BH55" s="85" t="str">
        <f t="shared" si="45"/>
        <v/>
      </c>
      <c r="BI55" s="84" t="str">
        <f t="shared" si="46"/>
        <v/>
      </c>
      <c r="BJ55" s="84" t="str">
        <f t="shared" si="47"/>
        <v/>
      </c>
      <c r="BK55" s="84" t="str">
        <f t="shared" si="48"/>
        <v/>
      </c>
      <c r="BL55" s="84" t="str">
        <f t="shared" si="49"/>
        <v/>
      </c>
      <c r="BM55" s="84" t="str">
        <f t="shared" si="50"/>
        <v/>
      </c>
      <c r="BN55" s="84" t="str">
        <f t="shared" si="51"/>
        <v/>
      </c>
      <c r="BO55" s="84" t="str">
        <f t="shared" si="52"/>
        <v/>
      </c>
      <c r="BP55" s="85" t="str">
        <f t="shared" si="53"/>
        <v/>
      </c>
      <c r="BQ55" s="84" t="str">
        <f t="shared" si="54"/>
        <v/>
      </c>
      <c r="BR55" s="84" t="str">
        <f t="shared" si="55"/>
        <v/>
      </c>
      <c r="BS55" s="84" t="str">
        <f t="shared" si="56"/>
        <v/>
      </c>
      <c r="BT55" s="84" t="str">
        <f t="shared" si="57"/>
        <v/>
      </c>
      <c r="BU55" s="84" t="str">
        <f t="shared" si="58"/>
        <v/>
      </c>
      <c r="BV55" s="85" t="str">
        <f t="shared" si="59"/>
        <v/>
      </c>
      <c r="BW55" s="84" t="str">
        <f t="shared" si="60"/>
        <v/>
      </c>
      <c r="BX55" s="84" t="str">
        <f t="shared" si="61"/>
        <v/>
      </c>
      <c r="BY55" s="84" t="str">
        <f t="shared" si="62"/>
        <v/>
      </c>
      <c r="BZ55" s="85" t="str">
        <f t="shared" si="63"/>
        <v/>
      </c>
      <c r="CA55" s="84" t="str">
        <f t="shared" si="64"/>
        <v/>
      </c>
      <c r="CB55" s="84" t="str">
        <f t="shared" si="65"/>
        <v/>
      </c>
      <c r="CC55" s="84" t="str">
        <f t="shared" si="66"/>
        <v/>
      </c>
      <c r="CD55" s="84" t="str">
        <f t="shared" si="67"/>
        <v/>
      </c>
      <c r="CE55" s="84" t="str">
        <f t="shared" si="68"/>
        <v/>
      </c>
      <c r="CF55" s="84" t="str">
        <f t="shared" si="69"/>
        <v/>
      </c>
      <c r="CG55" s="84" t="str">
        <f t="shared" si="70"/>
        <v/>
      </c>
      <c r="CH55" s="84" t="str">
        <f t="shared" si="71"/>
        <v/>
      </c>
      <c r="CI55" s="84" t="str">
        <f t="shared" si="72"/>
        <v/>
      </c>
      <c r="CJ55" s="84" t="str">
        <f t="shared" si="73"/>
        <v/>
      </c>
      <c r="CK55" s="84" t="str">
        <f t="shared" si="74"/>
        <v/>
      </c>
      <c r="CL55" s="84" t="str">
        <f t="shared" si="75"/>
        <v/>
      </c>
      <c r="CM55" s="86" t="str">
        <f t="shared" si="76"/>
        <v/>
      </c>
    </row>
    <row r="56" spans="1:91" x14ac:dyDescent="0.2">
      <c r="A56" s="73"/>
      <c r="B56" s="94"/>
      <c r="C56" s="75"/>
      <c r="D56" s="75"/>
      <c r="E56" s="76"/>
      <c r="F56" s="76"/>
      <c r="G56" s="76"/>
      <c r="H56" s="75"/>
      <c r="I56" s="95"/>
      <c r="J56" s="103"/>
      <c r="K56" s="104"/>
      <c r="L56" s="77"/>
      <c r="M56" s="78"/>
      <c r="N56" s="78"/>
      <c r="O56" s="78"/>
      <c r="P56" s="80" t="str">
        <f t="shared" si="34"/>
        <v/>
      </c>
      <c r="Q56" s="78"/>
      <c r="R56" s="78"/>
      <c r="S56" s="80" t="str">
        <f t="shared" si="35"/>
        <v/>
      </c>
      <c r="T56" s="81"/>
      <c r="U56" s="82"/>
      <c r="V56" s="78"/>
      <c r="W56" s="78"/>
      <c r="X56" s="80" t="str">
        <f t="shared" si="36"/>
        <v/>
      </c>
      <c r="Y56" s="82"/>
      <c r="Z56" s="78"/>
      <c r="AA56" s="78"/>
      <c r="AB56" s="79" t="str">
        <f t="shared" si="37"/>
        <v/>
      </c>
      <c r="AC56" s="78"/>
      <c r="AD56" s="78"/>
      <c r="AE56" s="78"/>
      <c r="AF56" s="79" t="str">
        <f t="shared" si="38"/>
        <v/>
      </c>
      <c r="AG56" s="78"/>
      <c r="AH56" s="78"/>
      <c r="AI56" s="80" t="str">
        <f t="shared" si="39"/>
        <v/>
      </c>
      <c r="AJ56" s="82"/>
      <c r="AK56" s="78"/>
      <c r="AL56" s="78"/>
      <c r="AM56" s="79" t="str">
        <f t="shared" si="40"/>
        <v/>
      </c>
      <c r="AN56" s="78"/>
      <c r="AO56" s="78"/>
      <c r="AP56" s="78"/>
      <c r="AQ56" s="79" t="str">
        <f t="shared" si="41"/>
        <v/>
      </c>
      <c r="AR56" s="78"/>
      <c r="AS56" s="78"/>
      <c r="AT56" s="80" t="str">
        <f t="shared" si="42"/>
        <v/>
      </c>
      <c r="AU56" s="82"/>
      <c r="AV56" s="78"/>
      <c r="AW56" s="77"/>
      <c r="AX56" s="82"/>
      <c r="AY56" s="78"/>
      <c r="AZ56" s="78"/>
      <c r="BA56" s="82"/>
      <c r="BB56" s="77"/>
      <c r="BC56" s="83"/>
      <c r="BD56" s="83"/>
      <c r="BE56" s="163" t="str">
        <f t="shared" si="43"/>
        <v/>
      </c>
      <c r="BF56" s="85" t="str">
        <f>IF(A56="","",IF(K56="y",IF(#REF!="",((P56-X56)/BH56),IF(#REF!="",IF(AB56=P56,((AF56-X56)/BH56),((P56-X56)/(BH56+(AI56/100)))),IF(AQ56=X56,((P56-AQ56)/BH56),IF(AM56=AF56,((AQ56-X56)/BH56),((P56-X56)/(BH56+((AI56/100)+(AT56/100)))))))),(P56-X56)/BH56))</f>
        <v/>
      </c>
      <c r="BG56" s="84" t="str">
        <f t="shared" si="44"/>
        <v/>
      </c>
      <c r="BH56" s="85" t="str">
        <f t="shared" si="45"/>
        <v/>
      </c>
      <c r="BI56" s="84" t="str">
        <f t="shared" si="46"/>
        <v/>
      </c>
      <c r="BJ56" s="84" t="str">
        <f t="shared" si="47"/>
        <v/>
      </c>
      <c r="BK56" s="84" t="str">
        <f t="shared" si="48"/>
        <v/>
      </c>
      <c r="BL56" s="84" t="str">
        <f t="shared" si="49"/>
        <v/>
      </c>
      <c r="BM56" s="84" t="str">
        <f t="shared" si="50"/>
        <v/>
      </c>
      <c r="BN56" s="84" t="str">
        <f t="shared" si="51"/>
        <v/>
      </c>
      <c r="BO56" s="84" t="str">
        <f t="shared" si="52"/>
        <v/>
      </c>
      <c r="BP56" s="85" t="str">
        <f t="shared" si="53"/>
        <v/>
      </c>
      <c r="BQ56" s="84" t="str">
        <f t="shared" si="54"/>
        <v/>
      </c>
      <c r="BR56" s="84" t="str">
        <f t="shared" si="55"/>
        <v/>
      </c>
      <c r="BS56" s="84" t="str">
        <f t="shared" si="56"/>
        <v/>
      </c>
      <c r="BT56" s="84" t="str">
        <f t="shared" si="57"/>
        <v/>
      </c>
      <c r="BU56" s="84" t="str">
        <f t="shared" si="58"/>
        <v/>
      </c>
      <c r="BV56" s="85" t="str">
        <f t="shared" si="59"/>
        <v/>
      </c>
      <c r="BW56" s="84" t="str">
        <f t="shared" si="60"/>
        <v/>
      </c>
      <c r="BX56" s="84" t="str">
        <f t="shared" si="61"/>
        <v/>
      </c>
      <c r="BY56" s="84" t="str">
        <f t="shared" si="62"/>
        <v/>
      </c>
      <c r="BZ56" s="85" t="str">
        <f t="shared" si="63"/>
        <v/>
      </c>
      <c r="CA56" s="84" t="str">
        <f t="shared" si="64"/>
        <v/>
      </c>
      <c r="CB56" s="84" t="str">
        <f t="shared" si="65"/>
        <v/>
      </c>
      <c r="CC56" s="84" t="str">
        <f t="shared" si="66"/>
        <v/>
      </c>
      <c r="CD56" s="84" t="str">
        <f t="shared" si="67"/>
        <v/>
      </c>
      <c r="CE56" s="84" t="str">
        <f t="shared" si="68"/>
        <v/>
      </c>
      <c r="CF56" s="84" t="str">
        <f t="shared" si="69"/>
        <v/>
      </c>
      <c r="CG56" s="84" t="str">
        <f t="shared" si="70"/>
        <v/>
      </c>
      <c r="CH56" s="84" t="str">
        <f t="shared" si="71"/>
        <v/>
      </c>
      <c r="CI56" s="84" t="str">
        <f t="shared" si="72"/>
        <v/>
      </c>
      <c r="CJ56" s="84" t="str">
        <f t="shared" si="73"/>
        <v/>
      </c>
      <c r="CK56" s="84" t="str">
        <f t="shared" si="74"/>
        <v/>
      </c>
      <c r="CL56" s="84" t="str">
        <f t="shared" si="75"/>
        <v/>
      </c>
      <c r="CM56" s="86" t="str">
        <f t="shared" si="76"/>
        <v/>
      </c>
    </row>
    <row r="57" spans="1:91" x14ac:dyDescent="0.2">
      <c r="A57" s="73"/>
      <c r="B57" s="94"/>
      <c r="C57" s="75"/>
      <c r="D57" s="75"/>
      <c r="E57" s="76"/>
      <c r="F57" s="76"/>
      <c r="G57" s="76"/>
      <c r="H57" s="75"/>
      <c r="I57" s="95"/>
      <c r="J57" s="103"/>
      <c r="K57" s="104"/>
      <c r="L57" s="77"/>
      <c r="M57" s="78"/>
      <c r="N57" s="78"/>
      <c r="O57" s="78"/>
      <c r="P57" s="80" t="str">
        <f t="shared" si="34"/>
        <v/>
      </c>
      <c r="Q57" s="78"/>
      <c r="R57" s="78"/>
      <c r="S57" s="80" t="str">
        <f t="shared" si="35"/>
        <v/>
      </c>
      <c r="T57" s="81"/>
      <c r="U57" s="82"/>
      <c r="V57" s="78"/>
      <c r="W57" s="78"/>
      <c r="X57" s="80" t="str">
        <f t="shared" si="36"/>
        <v/>
      </c>
      <c r="Y57" s="82"/>
      <c r="Z57" s="78"/>
      <c r="AA57" s="78"/>
      <c r="AB57" s="79" t="str">
        <f t="shared" si="37"/>
        <v/>
      </c>
      <c r="AC57" s="78"/>
      <c r="AD57" s="78"/>
      <c r="AE57" s="78"/>
      <c r="AF57" s="79" t="str">
        <f t="shared" si="38"/>
        <v/>
      </c>
      <c r="AG57" s="78"/>
      <c r="AH57" s="78"/>
      <c r="AI57" s="80" t="str">
        <f t="shared" si="39"/>
        <v/>
      </c>
      <c r="AJ57" s="82"/>
      <c r="AK57" s="78"/>
      <c r="AL57" s="78"/>
      <c r="AM57" s="79" t="str">
        <f t="shared" si="40"/>
        <v/>
      </c>
      <c r="AN57" s="78"/>
      <c r="AO57" s="78"/>
      <c r="AP57" s="78"/>
      <c r="AQ57" s="79" t="str">
        <f t="shared" si="41"/>
        <v/>
      </c>
      <c r="AR57" s="78"/>
      <c r="AS57" s="78"/>
      <c r="AT57" s="80" t="str">
        <f t="shared" si="42"/>
        <v/>
      </c>
      <c r="AU57" s="82"/>
      <c r="AV57" s="78"/>
      <c r="AW57" s="77"/>
      <c r="AX57" s="82"/>
      <c r="AY57" s="78"/>
      <c r="AZ57" s="78"/>
      <c r="BA57" s="82"/>
      <c r="BB57" s="77"/>
      <c r="BC57" s="83"/>
      <c r="BD57" s="83"/>
      <c r="BE57" s="163" t="str">
        <f t="shared" si="43"/>
        <v/>
      </c>
      <c r="BF57" s="85" t="str">
        <f>IF(A57="","",IF(K57="y",IF(#REF!="",((P57-X57)/BH57),IF(#REF!="",IF(AB57=P57,((AF57-X57)/BH57),((P57-X57)/(BH57+(AI57/100)))),IF(AQ57=X57,((P57-AQ57)/BH57),IF(AM57=AF57,((AQ57-X57)/BH57),((P57-X57)/(BH57+((AI57/100)+(AT57/100)))))))),(P57-X57)/BH57))</f>
        <v/>
      </c>
      <c r="BG57" s="84" t="str">
        <f t="shared" si="44"/>
        <v/>
      </c>
      <c r="BH57" s="85" t="str">
        <f t="shared" si="45"/>
        <v/>
      </c>
      <c r="BI57" s="84" t="str">
        <f t="shared" si="46"/>
        <v/>
      </c>
      <c r="BJ57" s="84" t="str">
        <f t="shared" si="47"/>
        <v/>
      </c>
      <c r="BK57" s="84" t="str">
        <f t="shared" si="48"/>
        <v/>
      </c>
      <c r="BL57" s="84" t="str">
        <f t="shared" si="49"/>
        <v/>
      </c>
      <c r="BM57" s="84" t="str">
        <f t="shared" si="50"/>
        <v/>
      </c>
      <c r="BN57" s="84" t="str">
        <f t="shared" si="51"/>
        <v/>
      </c>
      <c r="BO57" s="84" t="str">
        <f t="shared" si="52"/>
        <v/>
      </c>
      <c r="BP57" s="85" t="str">
        <f t="shared" si="53"/>
        <v/>
      </c>
      <c r="BQ57" s="84" t="str">
        <f t="shared" si="54"/>
        <v/>
      </c>
      <c r="BR57" s="84" t="str">
        <f t="shared" si="55"/>
        <v/>
      </c>
      <c r="BS57" s="84" t="str">
        <f t="shared" si="56"/>
        <v/>
      </c>
      <c r="BT57" s="84" t="str">
        <f t="shared" si="57"/>
        <v/>
      </c>
      <c r="BU57" s="84" t="str">
        <f t="shared" si="58"/>
        <v/>
      </c>
      <c r="BV57" s="85" t="str">
        <f t="shared" si="59"/>
        <v/>
      </c>
      <c r="BW57" s="84" t="str">
        <f t="shared" si="60"/>
        <v/>
      </c>
      <c r="BX57" s="84" t="str">
        <f t="shared" si="61"/>
        <v/>
      </c>
      <c r="BY57" s="84" t="str">
        <f t="shared" si="62"/>
        <v/>
      </c>
      <c r="BZ57" s="85" t="str">
        <f t="shared" si="63"/>
        <v/>
      </c>
      <c r="CA57" s="84" t="str">
        <f t="shared" si="64"/>
        <v/>
      </c>
      <c r="CB57" s="84" t="str">
        <f t="shared" si="65"/>
        <v/>
      </c>
      <c r="CC57" s="84" t="str">
        <f t="shared" si="66"/>
        <v/>
      </c>
      <c r="CD57" s="84" t="str">
        <f t="shared" si="67"/>
        <v/>
      </c>
      <c r="CE57" s="84" t="str">
        <f t="shared" si="68"/>
        <v/>
      </c>
      <c r="CF57" s="84" t="str">
        <f t="shared" si="69"/>
        <v/>
      </c>
      <c r="CG57" s="84" t="str">
        <f t="shared" si="70"/>
        <v/>
      </c>
      <c r="CH57" s="84" t="str">
        <f t="shared" si="71"/>
        <v/>
      </c>
      <c r="CI57" s="84" t="str">
        <f t="shared" si="72"/>
        <v/>
      </c>
      <c r="CJ57" s="84" t="str">
        <f t="shared" si="73"/>
        <v/>
      </c>
      <c r="CK57" s="84" t="str">
        <f t="shared" si="74"/>
        <v/>
      </c>
      <c r="CL57" s="84" t="str">
        <f t="shared" si="75"/>
        <v/>
      </c>
      <c r="CM57" s="86" t="str">
        <f t="shared" si="76"/>
        <v/>
      </c>
    </row>
    <row r="58" spans="1:91" x14ac:dyDescent="0.2">
      <c r="A58" s="73"/>
      <c r="B58" s="94"/>
      <c r="C58" s="75"/>
      <c r="D58" s="75"/>
      <c r="E58" s="76"/>
      <c r="F58" s="76"/>
      <c r="G58" s="76"/>
      <c r="H58" s="75"/>
      <c r="I58" s="95"/>
      <c r="J58" s="103"/>
      <c r="K58" s="104"/>
      <c r="L58" s="77"/>
      <c r="M58" s="78"/>
      <c r="N58" s="78"/>
      <c r="O58" s="78"/>
      <c r="P58" s="80" t="str">
        <f t="shared" si="34"/>
        <v/>
      </c>
      <c r="Q58" s="78"/>
      <c r="R58" s="78"/>
      <c r="S58" s="80" t="str">
        <f t="shared" si="35"/>
        <v/>
      </c>
      <c r="T58" s="81"/>
      <c r="U58" s="82"/>
      <c r="V58" s="78"/>
      <c r="W58" s="78"/>
      <c r="X58" s="80" t="str">
        <f t="shared" si="36"/>
        <v/>
      </c>
      <c r="Y58" s="82"/>
      <c r="Z58" s="78"/>
      <c r="AA58" s="78"/>
      <c r="AB58" s="79" t="str">
        <f t="shared" si="37"/>
        <v/>
      </c>
      <c r="AC58" s="78"/>
      <c r="AD58" s="78"/>
      <c r="AE58" s="78"/>
      <c r="AF58" s="79" t="str">
        <f t="shared" si="38"/>
        <v/>
      </c>
      <c r="AG58" s="78"/>
      <c r="AH58" s="78"/>
      <c r="AI58" s="80" t="str">
        <f t="shared" si="39"/>
        <v/>
      </c>
      <c r="AJ58" s="82"/>
      <c r="AK58" s="78"/>
      <c r="AL58" s="78"/>
      <c r="AM58" s="79" t="str">
        <f t="shared" si="40"/>
        <v/>
      </c>
      <c r="AN58" s="78"/>
      <c r="AO58" s="78"/>
      <c r="AP58" s="78"/>
      <c r="AQ58" s="79" t="str">
        <f t="shared" si="41"/>
        <v/>
      </c>
      <c r="AR58" s="78"/>
      <c r="AS58" s="78"/>
      <c r="AT58" s="80" t="str">
        <f t="shared" si="42"/>
        <v/>
      </c>
      <c r="AU58" s="82"/>
      <c r="AV58" s="78"/>
      <c r="AW58" s="77"/>
      <c r="AX58" s="82"/>
      <c r="AY58" s="78"/>
      <c r="AZ58" s="78"/>
      <c r="BA58" s="82"/>
      <c r="BB58" s="77"/>
      <c r="BC58" s="83"/>
      <c r="BD58" s="83"/>
      <c r="BE58" s="163" t="str">
        <f t="shared" si="43"/>
        <v/>
      </c>
      <c r="BF58" s="85" t="str">
        <f>IF(A58="","",IF(K58="y",IF(#REF!="",((P58-X58)/BH58),IF(#REF!="",IF(AB58=P58,((AF58-X58)/BH58),((P58-X58)/(BH58+(AI58/100)))),IF(AQ58=X58,((P58-AQ58)/BH58),IF(AM58=AF58,((AQ58-X58)/BH58),((P58-X58)/(BH58+((AI58/100)+(AT58/100)))))))),(P58-X58)/BH58))</f>
        <v/>
      </c>
      <c r="BG58" s="84" t="str">
        <f t="shared" si="44"/>
        <v/>
      </c>
      <c r="BH58" s="85" t="str">
        <f t="shared" si="45"/>
        <v/>
      </c>
      <c r="BI58" s="84" t="str">
        <f t="shared" si="46"/>
        <v/>
      </c>
      <c r="BJ58" s="84" t="str">
        <f t="shared" si="47"/>
        <v/>
      </c>
      <c r="BK58" s="84" t="str">
        <f t="shared" si="48"/>
        <v/>
      </c>
      <c r="BL58" s="84" t="str">
        <f t="shared" si="49"/>
        <v/>
      </c>
      <c r="BM58" s="84" t="str">
        <f t="shared" si="50"/>
        <v/>
      </c>
      <c r="BN58" s="84" t="str">
        <f t="shared" si="51"/>
        <v/>
      </c>
      <c r="BO58" s="84" t="str">
        <f t="shared" si="52"/>
        <v/>
      </c>
      <c r="BP58" s="85" t="str">
        <f t="shared" si="53"/>
        <v/>
      </c>
      <c r="BQ58" s="84" t="str">
        <f t="shared" si="54"/>
        <v/>
      </c>
      <c r="BR58" s="84" t="str">
        <f t="shared" si="55"/>
        <v/>
      </c>
      <c r="BS58" s="84" t="str">
        <f t="shared" si="56"/>
        <v/>
      </c>
      <c r="BT58" s="84" t="str">
        <f t="shared" si="57"/>
        <v/>
      </c>
      <c r="BU58" s="84" t="str">
        <f t="shared" si="58"/>
        <v/>
      </c>
      <c r="BV58" s="85" t="str">
        <f t="shared" si="59"/>
        <v/>
      </c>
      <c r="BW58" s="84" t="str">
        <f t="shared" si="60"/>
        <v/>
      </c>
      <c r="BX58" s="84" t="str">
        <f t="shared" si="61"/>
        <v/>
      </c>
      <c r="BY58" s="84" t="str">
        <f t="shared" si="62"/>
        <v/>
      </c>
      <c r="BZ58" s="85" t="str">
        <f t="shared" si="63"/>
        <v/>
      </c>
      <c r="CA58" s="84" t="str">
        <f t="shared" si="64"/>
        <v/>
      </c>
      <c r="CB58" s="84" t="str">
        <f t="shared" si="65"/>
        <v/>
      </c>
      <c r="CC58" s="84" t="str">
        <f t="shared" si="66"/>
        <v/>
      </c>
      <c r="CD58" s="84" t="str">
        <f t="shared" si="67"/>
        <v/>
      </c>
      <c r="CE58" s="84" t="str">
        <f t="shared" si="68"/>
        <v/>
      </c>
      <c r="CF58" s="84" t="str">
        <f t="shared" si="69"/>
        <v/>
      </c>
      <c r="CG58" s="84" t="str">
        <f t="shared" si="70"/>
        <v/>
      </c>
      <c r="CH58" s="84" t="str">
        <f t="shared" si="71"/>
        <v/>
      </c>
      <c r="CI58" s="84" t="str">
        <f t="shared" si="72"/>
        <v/>
      </c>
      <c r="CJ58" s="84" t="str">
        <f t="shared" si="73"/>
        <v/>
      </c>
      <c r="CK58" s="84" t="str">
        <f t="shared" si="74"/>
        <v/>
      </c>
      <c r="CL58" s="84" t="str">
        <f t="shared" si="75"/>
        <v/>
      </c>
      <c r="CM58" s="86" t="str">
        <f t="shared" si="76"/>
        <v/>
      </c>
    </row>
    <row r="59" spans="1:91" x14ac:dyDescent="0.2">
      <c r="A59" s="73"/>
      <c r="B59" s="94"/>
      <c r="C59" s="75"/>
      <c r="D59" s="75"/>
      <c r="E59" s="76"/>
      <c r="F59" s="76"/>
      <c r="G59" s="76"/>
      <c r="H59" s="75"/>
      <c r="I59" s="95"/>
      <c r="J59" s="103"/>
      <c r="K59" s="104"/>
      <c r="L59" s="77"/>
      <c r="M59" s="78"/>
      <c r="N59" s="78"/>
      <c r="O59" s="78"/>
      <c r="P59" s="80" t="str">
        <f t="shared" si="34"/>
        <v/>
      </c>
      <c r="Q59" s="78"/>
      <c r="R59" s="78"/>
      <c r="S59" s="80" t="str">
        <f t="shared" si="35"/>
        <v/>
      </c>
      <c r="T59" s="81"/>
      <c r="U59" s="82"/>
      <c r="V59" s="78"/>
      <c r="W59" s="78"/>
      <c r="X59" s="80" t="str">
        <f t="shared" si="36"/>
        <v/>
      </c>
      <c r="Y59" s="82"/>
      <c r="Z59" s="78"/>
      <c r="AA59" s="78"/>
      <c r="AB59" s="79" t="str">
        <f t="shared" si="37"/>
        <v/>
      </c>
      <c r="AC59" s="78"/>
      <c r="AD59" s="78"/>
      <c r="AE59" s="78"/>
      <c r="AF59" s="79" t="str">
        <f t="shared" si="38"/>
        <v/>
      </c>
      <c r="AG59" s="78"/>
      <c r="AH59" s="78"/>
      <c r="AI59" s="80" t="str">
        <f t="shared" si="39"/>
        <v/>
      </c>
      <c r="AJ59" s="82"/>
      <c r="AK59" s="78"/>
      <c r="AL59" s="78"/>
      <c r="AM59" s="79" t="str">
        <f t="shared" si="40"/>
        <v/>
      </c>
      <c r="AN59" s="78"/>
      <c r="AO59" s="78"/>
      <c r="AP59" s="78"/>
      <c r="AQ59" s="79" t="str">
        <f t="shared" si="41"/>
        <v/>
      </c>
      <c r="AR59" s="78"/>
      <c r="AS59" s="78"/>
      <c r="AT59" s="80" t="str">
        <f t="shared" si="42"/>
        <v/>
      </c>
      <c r="AU59" s="82"/>
      <c r="AV59" s="78"/>
      <c r="AW59" s="77"/>
      <c r="AX59" s="82"/>
      <c r="AY59" s="78"/>
      <c r="AZ59" s="78"/>
      <c r="BA59" s="82"/>
      <c r="BB59" s="77"/>
      <c r="BC59" s="83"/>
      <c r="BD59" s="83"/>
      <c r="BE59" s="163" t="str">
        <f t="shared" si="43"/>
        <v/>
      </c>
      <c r="BF59" s="85" t="str">
        <f>IF(A59="","",IF(K59="y",IF(#REF!="",((P59-X59)/BH59),IF(#REF!="",IF(AB59=P59,((AF59-X59)/BH59),((P59-X59)/(BH59+(AI59/100)))),IF(AQ59=X59,((P59-AQ59)/BH59),IF(AM59=AF59,((AQ59-X59)/BH59),((P59-X59)/(BH59+((AI59/100)+(AT59/100)))))))),(P59-X59)/BH59))</f>
        <v/>
      </c>
      <c r="BG59" s="84" t="str">
        <f t="shared" si="44"/>
        <v/>
      </c>
      <c r="BH59" s="85" t="str">
        <f t="shared" si="45"/>
        <v/>
      </c>
      <c r="BI59" s="84" t="str">
        <f t="shared" si="46"/>
        <v/>
      </c>
      <c r="BJ59" s="84" t="str">
        <f t="shared" si="47"/>
        <v/>
      </c>
      <c r="BK59" s="84" t="str">
        <f t="shared" si="48"/>
        <v/>
      </c>
      <c r="BL59" s="84" t="str">
        <f t="shared" si="49"/>
        <v/>
      </c>
      <c r="BM59" s="84" t="str">
        <f t="shared" si="50"/>
        <v/>
      </c>
      <c r="BN59" s="84" t="str">
        <f t="shared" si="51"/>
        <v/>
      </c>
      <c r="BO59" s="84" t="str">
        <f t="shared" si="52"/>
        <v/>
      </c>
      <c r="BP59" s="85" t="str">
        <f t="shared" si="53"/>
        <v/>
      </c>
      <c r="BQ59" s="84" t="str">
        <f t="shared" si="54"/>
        <v/>
      </c>
      <c r="BR59" s="84" t="str">
        <f t="shared" si="55"/>
        <v/>
      </c>
      <c r="BS59" s="84" t="str">
        <f t="shared" si="56"/>
        <v/>
      </c>
      <c r="BT59" s="84" t="str">
        <f t="shared" si="57"/>
        <v/>
      </c>
      <c r="BU59" s="84" t="str">
        <f t="shared" si="58"/>
        <v/>
      </c>
      <c r="BV59" s="85" t="str">
        <f t="shared" si="59"/>
        <v/>
      </c>
      <c r="BW59" s="84" t="str">
        <f t="shared" si="60"/>
        <v/>
      </c>
      <c r="BX59" s="84" t="str">
        <f t="shared" si="61"/>
        <v/>
      </c>
      <c r="BY59" s="84" t="str">
        <f t="shared" si="62"/>
        <v/>
      </c>
      <c r="BZ59" s="85" t="str">
        <f t="shared" si="63"/>
        <v/>
      </c>
      <c r="CA59" s="84" t="str">
        <f t="shared" si="64"/>
        <v/>
      </c>
      <c r="CB59" s="84" t="str">
        <f t="shared" si="65"/>
        <v/>
      </c>
      <c r="CC59" s="84" t="str">
        <f t="shared" si="66"/>
        <v/>
      </c>
      <c r="CD59" s="84" t="str">
        <f t="shared" si="67"/>
        <v/>
      </c>
      <c r="CE59" s="84" t="str">
        <f t="shared" si="68"/>
        <v/>
      </c>
      <c r="CF59" s="84" t="str">
        <f t="shared" si="69"/>
        <v/>
      </c>
      <c r="CG59" s="84" t="str">
        <f t="shared" si="70"/>
        <v/>
      </c>
      <c r="CH59" s="84" t="str">
        <f t="shared" si="71"/>
        <v/>
      </c>
      <c r="CI59" s="84" t="str">
        <f t="shared" si="72"/>
        <v/>
      </c>
      <c r="CJ59" s="84" t="str">
        <f t="shared" si="73"/>
        <v/>
      </c>
      <c r="CK59" s="84" t="str">
        <f t="shared" si="74"/>
        <v/>
      </c>
      <c r="CL59" s="84" t="str">
        <f t="shared" si="75"/>
        <v/>
      </c>
      <c r="CM59" s="86" t="str">
        <f t="shared" si="76"/>
        <v/>
      </c>
    </row>
    <row r="60" spans="1:91" x14ac:dyDescent="0.2">
      <c r="A60" s="73"/>
      <c r="B60" s="94"/>
      <c r="C60" s="75"/>
      <c r="D60" s="75"/>
      <c r="E60" s="76"/>
      <c r="F60" s="76"/>
      <c r="G60" s="76"/>
      <c r="H60" s="75"/>
      <c r="I60" s="95"/>
      <c r="J60" s="103"/>
      <c r="K60" s="104"/>
      <c r="L60" s="77"/>
      <c r="M60" s="78"/>
      <c r="N60" s="78"/>
      <c r="O60" s="78"/>
      <c r="P60" s="80" t="str">
        <f t="shared" si="34"/>
        <v/>
      </c>
      <c r="Q60" s="78"/>
      <c r="R60" s="78"/>
      <c r="S60" s="80" t="str">
        <f t="shared" si="35"/>
        <v/>
      </c>
      <c r="T60" s="81"/>
      <c r="U60" s="82"/>
      <c r="V60" s="78"/>
      <c r="W60" s="78"/>
      <c r="X60" s="80" t="str">
        <f t="shared" si="36"/>
        <v/>
      </c>
      <c r="Y60" s="82"/>
      <c r="Z60" s="78"/>
      <c r="AA60" s="78"/>
      <c r="AB60" s="79" t="str">
        <f t="shared" si="37"/>
        <v/>
      </c>
      <c r="AC60" s="78"/>
      <c r="AD60" s="78"/>
      <c r="AE60" s="78"/>
      <c r="AF60" s="79" t="str">
        <f t="shared" si="38"/>
        <v/>
      </c>
      <c r="AG60" s="78"/>
      <c r="AH60" s="78"/>
      <c r="AI60" s="80" t="str">
        <f t="shared" si="39"/>
        <v/>
      </c>
      <c r="AJ60" s="82"/>
      <c r="AK60" s="78"/>
      <c r="AL60" s="78"/>
      <c r="AM60" s="79" t="str">
        <f t="shared" si="40"/>
        <v/>
      </c>
      <c r="AN60" s="78"/>
      <c r="AO60" s="78"/>
      <c r="AP60" s="78"/>
      <c r="AQ60" s="79" t="str">
        <f t="shared" si="41"/>
        <v/>
      </c>
      <c r="AR60" s="78"/>
      <c r="AS60" s="78"/>
      <c r="AT60" s="80" t="str">
        <f t="shared" si="42"/>
        <v/>
      </c>
      <c r="AU60" s="82"/>
      <c r="AV60" s="78"/>
      <c r="AW60" s="77"/>
      <c r="AX60" s="82"/>
      <c r="AY60" s="78"/>
      <c r="AZ60" s="78"/>
      <c r="BA60" s="82"/>
      <c r="BB60" s="77"/>
      <c r="BC60" s="83"/>
      <c r="BD60" s="83"/>
      <c r="BE60" s="163" t="str">
        <f t="shared" si="43"/>
        <v/>
      </c>
      <c r="BF60" s="85" t="str">
        <f>IF(A60="","",IF(K60="y",IF(#REF!="",((P60-X60)/BH60),IF(#REF!="",IF(AB60=P60,((AF60-X60)/BH60),((P60-X60)/(BH60+(AI60/100)))),IF(AQ60=X60,((P60-AQ60)/BH60),IF(AM60=AF60,((AQ60-X60)/BH60),((P60-X60)/(BH60+((AI60/100)+(AT60/100)))))))),(P60-X60)/BH60))</f>
        <v/>
      </c>
      <c r="BG60" s="84" t="str">
        <f t="shared" si="44"/>
        <v/>
      </c>
      <c r="BH60" s="85" t="str">
        <f t="shared" si="45"/>
        <v/>
      </c>
      <c r="BI60" s="84" t="str">
        <f t="shared" si="46"/>
        <v/>
      </c>
      <c r="BJ60" s="84" t="str">
        <f t="shared" si="47"/>
        <v/>
      </c>
      <c r="BK60" s="84" t="str">
        <f t="shared" si="48"/>
        <v/>
      </c>
      <c r="BL60" s="84" t="str">
        <f t="shared" si="49"/>
        <v/>
      </c>
      <c r="BM60" s="84" t="str">
        <f t="shared" si="50"/>
        <v/>
      </c>
      <c r="BN60" s="84" t="str">
        <f t="shared" si="51"/>
        <v/>
      </c>
      <c r="BO60" s="84" t="str">
        <f t="shared" si="52"/>
        <v/>
      </c>
      <c r="BP60" s="85" t="str">
        <f t="shared" si="53"/>
        <v/>
      </c>
      <c r="BQ60" s="84" t="str">
        <f t="shared" si="54"/>
        <v/>
      </c>
      <c r="BR60" s="84" t="str">
        <f t="shared" si="55"/>
        <v/>
      </c>
      <c r="BS60" s="84" t="str">
        <f t="shared" si="56"/>
        <v/>
      </c>
      <c r="BT60" s="84" t="str">
        <f t="shared" si="57"/>
        <v/>
      </c>
      <c r="BU60" s="84" t="str">
        <f t="shared" si="58"/>
        <v/>
      </c>
      <c r="BV60" s="85" t="str">
        <f t="shared" si="59"/>
        <v/>
      </c>
      <c r="BW60" s="84" t="str">
        <f t="shared" si="60"/>
        <v/>
      </c>
      <c r="BX60" s="84" t="str">
        <f t="shared" si="61"/>
        <v/>
      </c>
      <c r="BY60" s="84" t="str">
        <f t="shared" si="62"/>
        <v/>
      </c>
      <c r="BZ60" s="85" t="str">
        <f t="shared" si="63"/>
        <v/>
      </c>
      <c r="CA60" s="84" t="str">
        <f t="shared" si="64"/>
        <v/>
      </c>
      <c r="CB60" s="84" t="str">
        <f t="shared" si="65"/>
        <v/>
      </c>
      <c r="CC60" s="84" t="str">
        <f t="shared" si="66"/>
        <v/>
      </c>
      <c r="CD60" s="84" t="str">
        <f t="shared" si="67"/>
        <v/>
      </c>
      <c r="CE60" s="84" t="str">
        <f t="shared" si="68"/>
        <v/>
      </c>
      <c r="CF60" s="84" t="str">
        <f t="shared" si="69"/>
        <v/>
      </c>
      <c r="CG60" s="84" t="str">
        <f t="shared" si="70"/>
        <v/>
      </c>
      <c r="CH60" s="84" t="str">
        <f t="shared" si="71"/>
        <v/>
      </c>
      <c r="CI60" s="84" t="str">
        <f t="shared" si="72"/>
        <v/>
      </c>
      <c r="CJ60" s="84" t="str">
        <f t="shared" si="73"/>
        <v/>
      </c>
      <c r="CK60" s="84" t="str">
        <f t="shared" si="74"/>
        <v/>
      </c>
      <c r="CL60" s="84" t="str">
        <f t="shared" si="75"/>
        <v/>
      </c>
      <c r="CM60" s="86" t="str">
        <f t="shared" si="76"/>
        <v/>
      </c>
    </row>
    <row r="61" spans="1:91" x14ac:dyDescent="0.2">
      <c r="A61" s="73"/>
      <c r="B61" s="94"/>
      <c r="C61" s="75"/>
      <c r="D61" s="75"/>
      <c r="E61" s="76"/>
      <c r="F61" s="76"/>
      <c r="G61" s="76"/>
      <c r="H61" s="75"/>
      <c r="I61" s="95"/>
      <c r="J61" s="103"/>
      <c r="K61" s="104"/>
      <c r="L61" s="77"/>
      <c r="M61" s="78"/>
      <c r="N61" s="78"/>
      <c r="O61" s="78"/>
      <c r="P61" s="80" t="str">
        <f t="shared" si="34"/>
        <v/>
      </c>
      <c r="Q61" s="78"/>
      <c r="R61" s="78"/>
      <c r="S61" s="80" t="str">
        <f t="shared" si="35"/>
        <v/>
      </c>
      <c r="T61" s="81"/>
      <c r="U61" s="82"/>
      <c r="V61" s="78"/>
      <c r="W61" s="78"/>
      <c r="X61" s="80" t="str">
        <f t="shared" si="36"/>
        <v/>
      </c>
      <c r="Y61" s="82"/>
      <c r="Z61" s="78"/>
      <c r="AA61" s="78"/>
      <c r="AB61" s="79" t="str">
        <f t="shared" si="37"/>
        <v/>
      </c>
      <c r="AC61" s="78"/>
      <c r="AD61" s="78"/>
      <c r="AE61" s="78"/>
      <c r="AF61" s="79" t="str">
        <f t="shared" si="38"/>
        <v/>
      </c>
      <c r="AG61" s="78"/>
      <c r="AH61" s="78"/>
      <c r="AI61" s="80" t="str">
        <f t="shared" si="39"/>
        <v/>
      </c>
      <c r="AJ61" s="82"/>
      <c r="AK61" s="78"/>
      <c r="AL61" s="78"/>
      <c r="AM61" s="79" t="str">
        <f t="shared" si="40"/>
        <v/>
      </c>
      <c r="AN61" s="78"/>
      <c r="AO61" s="78"/>
      <c r="AP61" s="78"/>
      <c r="AQ61" s="79" t="str">
        <f t="shared" si="41"/>
        <v/>
      </c>
      <c r="AR61" s="78"/>
      <c r="AS61" s="78"/>
      <c r="AT61" s="80" t="str">
        <f t="shared" si="42"/>
        <v/>
      </c>
      <c r="AU61" s="82"/>
      <c r="AV61" s="78"/>
      <c r="AW61" s="77"/>
      <c r="AX61" s="82"/>
      <c r="AY61" s="78"/>
      <c r="AZ61" s="78"/>
      <c r="BA61" s="82"/>
      <c r="BB61" s="77"/>
      <c r="BC61" s="83"/>
      <c r="BD61" s="83"/>
      <c r="BE61" s="163" t="str">
        <f t="shared" si="43"/>
        <v/>
      </c>
      <c r="BF61" s="85" t="str">
        <f>IF(A61="","",IF(K61="y",IF(#REF!="",((P61-X61)/BH61),IF(#REF!="",IF(AB61=P61,((AF61-X61)/BH61),((P61-X61)/(BH61+(AI61/100)))),IF(AQ61=X61,((P61-AQ61)/BH61),IF(AM61=AF61,((AQ61-X61)/BH61),((P61-X61)/(BH61+((AI61/100)+(AT61/100)))))))),(P61-X61)/BH61))</f>
        <v/>
      </c>
      <c r="BG61" s="84" t="str">
        <f t="shared" si="44"/>
        <v/>
      </c>
      <c r="BH61" s="85" t="str">
        <f t="shared" si="45"/>
        <v/>
      </c>
      <c r="BI61" s="84" t="str">
        <f t="shared" si="46"/>
        <v/>
      </c>
      <c r="BJ61" s="84" t="str">
        <f t="shared" si="47"/>
        <v/>
      </c>
      <c r="BK61" s="84" t="str">
        <f t="shared" si="48"/>
        <v/>
      </c>
      <c r="BL61" s="84" t="str">
        <f t="shared" si="49"/>
        <v/>
      </c>
      <c r="BM61" s="84" t="str">
        <f t="shared" si="50"/>
        <v/>
      </c>
      <c r="BN61" s="84" t="str">
        <f t="shared" si="51"/>
        <v/>
      </c>
      <c r="BO61" s="84" t="str">
        <f t="shared" si="52"/>
        <v/>
      </c>
      <c r="BP61" s="85" t="str">
        <f t="shared" si="53"/>
        <v/>
      </c>
      <c r="BQ61" s="84" t="str">
        <f t="shared" si="54"/>
        <v/>
      </c>
      <c r="BR61" s="84" t="str">
        <f t="shared" si="55"/>
        <v/>
      </c>
      <c r="BS61" s="84" t="str">
        <f t="shared" si="56"/>
        <v/>
      </c>
      <c r="BT61" s="84" t="str">
        <f t="shared" si="57"/>
        <v/>
      </c>
      <c r="BU61" s="84" t="str">
        <f t="shared" si="58"/>
        <v/>
      </c>
      <c r="BV61" s="85" t="str">
        <f t="shared" si="59"/>
        <v/>
      </c>
      <c r="BW61" s="84" t="str">
        <f t="shared" si="60"/>
        <v/>
      </c>
      <c r="BX61" s="84" t="str">
        <f t="shared" si="61"/>
        <v/>
      </c>
      <c r="BY61" s="84" t="str">
        <f t="shared" si="62"/>
        <v/>
      </c>
      <c r="BZ61" s="85" t="str">
        <f t="shared" si="63"/>
        <v/>
      </c>
      <c r="CA61" s="84" t="str">
        <f t="shared" si="64"/>
        <v/>
      </c>
      <c r="CB61" s="84" t="str">
        <f t="shared" si="65"/>
        <v/>
      </c>
      <c r="CC61" s="84" t="str">
        <f t="shared" si="66"/>
        <v/>
      </c>
      <c r="CD61" s="84" t="str">
        <f t="shared" si="67"/>
        <v/>
      </c>
      <c r="CE61" s="84" t="str">
        <f t="shared" si="68"/>
        <v/>
      </c>
      <c r="CF61" s="84" t="str">
        <f t="shared" si="69"/>
        <v/>
      </c>
      <c r="CG61" s="84" t="str">
        <f t="shared" si="70"/>
        <v/>
      </c>
      <c r="CH61" s="84" t="str">
        <f t="shared" si="71"/>
        <v/>
      </c>
      <c r="CI61" s="84" t="str">
        <f t="shared" si="72"/>
        <v/>
      </c>
      <c r="CJ61" s="84" t="str">
        <f t="shared" si="73"/>
        <v/>
      </c>
      <c r="CK61" s="84" t="str">
        <f t="shared" si="74"/>
        <v/>
      </c>
      <c r="CL61" s="84" t="str">
        <f t="shared" si="75"/>
        <v/>
      </c>
      <c r="CM61" s="86" t="str">
        <f t="shared" si="76"/>
        <v/>
      </c>
    </row>
    <row r="62" spans="1:91" x14ac:dyDescent="0.2">
      <c r="A62" s="73"/>
      <c r="B62" s="94"/>
      <c r="C62" s="75"/>
      <c r="D62" s="75"/>
      <c r="E62" s="76"/>
      <c r="F62" s="76"/>
      <c r="G62" s="76"/>
      <c r="H62" s="75"/>
      <c r="I62" s="95"/>
      <c r="J62" s="103"/>
      <c r="K62" s="104"/>
      <c r="L62" s="77"/>
      <c r="M62" s="78"/>
      <c r="N62" s="78"/>
      <c r="O62" s="78"/>
      <c r="P62" s="80" t="str">
        <f t="shared" si="34"/>
        <v/>
      </c>
      <c r="Q62" s="78"/>
      <c r="R62" s="78"/>
      <c r="S62" s="80" t="str">
        <f t="shared" si="35"/>
        <v/>
      </c>
      <c r="T62" s="81"/>
      <c r="U62" s="82"/>
      <c r="V62" s="78"/>
      <c r="W62" s="78"/>
      <c r="X62" s="80" t="str">
        <f t="shared" si="36"/>
        <v/>
      </c>
      <c r="Y62" s="82"/>
      <c r="Z62" s="78"/>
      <c r="AA62" s="78"/>
      <c r="AB62" s="79" t="str">
        <f t="shared" si="37"/>
        <v/>
      </c>
      <c r="AC62" s="78"/>
      <c r="AD62" s="78"/>
      <c r="AE62" s="78"/>
      <c r="AF62" s="79" t="str">
        <f t="shared" si="38"/>
        <v/>
      </c>
      <c r="AG62" s="78"/>
      <c r="AH62" s="78"/>
      <c r="AI62" s="80" t="str">
        <f t="shared" si="39"/>
        <v/>
      </c>
      <c r="AJ62" s="82"/>
      <c r="AK62" s="78"/>
      <c r="AL62" s="78"/>
      <c r="AM62" s="79" t="str">
        <f t="shared" si="40"/>
        <v/>
      </c>
      <c r="AN62" s="78"/>
      <c r="AO62" s="78"/>
      <c r="AP62" s="78"/>
      <c r="AQ62" s="79" t="str">
        <f t="shared" si="41"/>
        <v/>
      </c>
      <c r="AR62" s="78"/>
      <c r="AS62" s="78"/>
      <c r="AT62" s="80" t="str">
        <f t="shared" si="42"/>
        <v/>
      </c>
      <c r="AU62" s="82"/>
      <c r="AV62" s="78"/>
      <c r="AW62" s="77"/>
      <c r="AX62" s="82"/>
      <c r="AY62" s="78"/>
      <c r="AZ62" s="78"/>
      <c r="BA62" s="82"/>
      <c r="BB62" s="77"/>
      <c r="BC62" s="83"/>
      <c r="BD62" s="83"/>
      <c r="BE62" s="163" t="str">
        <f t="shared" si="43"/>
        <v/>
      </c>
      <c r="BF62" s="85" t="str">
        <f>IF(A62="","",IF(K62="y",IF(#REF!="",((P62-X62)/BH62),IF(#REF!="",IF(AB62=P62,((AF62-X62)/BH62),((P62-X62)/(BH62+(AI62/100)))),IF(AQ62=X62,((P62-AQ62)/BH62),IF(AM62=AF62,((AQ62-X62)/BH62),((P62-X62)/(BH62+((AI62/100)+(AT62/100)))))))),(P62-X62)/BH62))</f>
        <v/>
      </c>
      <c r="BG62" s="84" t="str">
        <f t="shared" si="44"/>
        <v/>
      </c>
      <c r="BH62" s="85" t="str">
        <f t="shared" si="45"/>
        <v/>
      </c>
      <c r="BI62" s="84" t="str">
        <f t="shared" si="46"/>
        <v/>
      </c>
      <c r="BJ62" s="84" t="str">
        <f t="shared" si="47"/>
        <v/>
      </c>
      <c r="BK62" s="84" t="str">
        <f t="shared" si="48"/>
        <v/>
      </c>
      <c r="BL62" s="84" t="str">
        <f t="shared" si="49"/>
        <v/>
      </c>
      <c r="BM62" s="84" t="str">
        <f t="shared" si="50"/>
        <v/>
      </c>
      <c r="BN62" s="84" t="str">
        <f t="shared" si="51"/>
        <v/>
      </c>
      <c r="BO62" s="84" t="str">
        <f t="shared" si="52"/>
        <v/>
      </c>
      <c r="BP62" s="85" t="str">
        <f t="shared" si="53"/>
        <v/>
      </c>
      <c r="BQ62" s="84" t="str">
        <f t="shared" si="54"/>
        <v/>
      </c>
      <c r="BR62" s="84" t="str">
        <f t="shared" si="55"/>
        <v/>
      </c>
      <c r="BS62" s="84" t="str">
        <f t="shared" si="56"/>
        <v/>
      </c>
      <c r="BT62" s="84" t="str">
        <f t="shared" si="57"/>
        <v/>
      </c>
      <c r="BU62" s="84" t="str">
        <f t="shared" si="58"/>
        <v/>
      </c>
      <c r="BV62" s="85" t="str">
        <f t="shared" si="59"/>
        <v/>
      </c>
      <c r="BW62" s="84" t="str">
        <f t="shared" si="60"/>
        <v/>
      </c>
      <c r="BX62" s="84" t="str">
        <f t="shared" si="61"/>
        <v/>
      </c>
      <c r="BY62" s="84" t="str">
        <f t="shared" si="62"/>
        <v/>
      </c>
      <c r="BZ62" s="85" t="str">
        <f t="shared" si="63"/>
        <v/>
      </c>
      <c r="CA62" s="84" t="str">
        <f t="shared" si="64"/>
        <v/>
      </c>
      <c r="CB62" s="84" t="str">
        <f t="shared" si="65"/>
        <v/>
      </c>
      <c r="CC62" s="84" t="str">
        <f t="shared" si="66"/>
        <v/>
      </c>
      <c r="CD62" s="84" t="str">
        <f t="shared" si="67"/>
        <v/>
      </c>
      <c r="CE62" s="84" t="str">
        <f t="shared" si="68"/>
        <v/>
      </c>
      <c r="CF62" s="84" t="str">
        <f t="shared" si="69"/>
        <v/>
      </c>
      <c r="CG62" s="84" t="str">
        <f t="shared" si="70"/>
        <v/>
      </c>
      <c r="CH62" s="84" t="str">
        <f t="shared" si="71"/>
        <v/>
      </c>
      <c r="CI62" s="84" t="str">
        <f t="shared" si="72"/>
        <v/>
      </c>
      <c r="CJ62" s="84" t="str">
        <f t="shared" si="73"/>
        <v/>
      </c>
      <c r="CK62" s="84" t="str">
        <f t="shared" si="74"/>
        <v/>
      </c>
      <c r="CL62" s="84" t="str">
        <f t="shared" si="75"/>
        <v/>
      </c>
      <c r="CM62" s="86" t="str">
        <f t="shared" si="76"/>
        <v/>
      </c>
    </row>
    <row r="63" spans="1:91" x14ac:dyDescent="0.2">
      <c r="A63" s="73"/>
      <c r="B63" s="94"/>
      <c r="C63" s="75"/>
      <c r="D63" s="75"/>
      <c r="E63" s="76"/>
      <c r="F63" s="76"/>
      <c r="G63" s="76"/>
      <c r="H63" s="75"/>
      <c r="I63" s="95"/>
      <c r="J63" s="103"/>
      <c r="K63" s="104"/>
      <c r="L63" s="77"/>
      <c r="M63" s="78"/>
      <c r="N63" s="78"/>
      <c r="O63" s="78"/>
      <c r="P63" s="80" t="str">
        <f t="shared" si="34"/>
        <v/>
      </c>
      <c r="Q63" s="78"/>
      <c r="R63" s="78"/>
      <c r="S63" s="80" t="str">
        <f t="shared" si="35"/>
        <v/>
      </c>
      <c r="T63" s="81"/>
      <c r="U63" s="82"/>
      <c r="V63" s="78"/>
      <c r="W63" s="78"/>
      <c r="X63" s="80" t="str">
        <f t="shared" si="36"/>
        <v/>
      </c>
      <c r="Y63" s="82"/>
      <c r="Z63" s="78"/>
      <c r="AA63" s="78"/>
      <c r="AB63" s="79" t="str">
        <f t="shared" si="37"/>
        <v/>
      </c>
      <c r="AC63" s="78"/>
      <c r="AD63" s="78"/>
      <c r="AE63" s="78"/>
      <c r="AF63" s="79" t="str">
        <f t="shared" si="38"/>
        <v/>
      </c>
      <c r="AG63" s="78"/>
      <c r="AH63" s="78"/>
      <c r="AI63" s="80" t="str">
        <f t="shared" si="39"/>
        <v/>
      </c>
      <c r="AJ63" s="82"/>
      <c r="AK63" s="78"/>
      <c r="AL63" s="78"/>
      <c r="AM63" s="79" t="str">
        <f t="shared" si="40"/>
        <v/>
      </c>
      <c r="AN63" s="78"/>
      <c r="AO63" s="78"/>
      <c r="AP63" s="78"/>
      <c r="AQ63" s="79" t="str">
        <f t="shared" si="41"/>
        <v/>
      </c>
      <c r="AR63" s="78"/>
      <c r="AS63" s="78"/>
      <c r="AT63" s="80" t="str">
        <f t="shared" si="42"/>
        <v/>
      </c>
      <c r="AU63" s="82"/>
      <c r="AV63" s="78"/>
      <c r="AW63" s="77"/>
      <c r="AX63" s="82"/>
      <c r="AY63" s="78"/>
      <c r="AZ63" s="78"/>
      <c r="BA63" s="82"/>
      <c r="BB63" s="77"/>
      <c r="BC63" s="83"/>
      <c r="BD63" s="83"/>
      <c r="BE63" s="163" t="str">
        <f t="shared" si="43"/>
        <v/>
      </c>
      <c r="BF63" s="85" t="str">
        <f>IF(A63="","",IF(K63="y",IF(#REF!="",((P63-X63)/BH63),IF(#REF!="",IF(AB63=P63,((AF63-X63)/BH63),((P63-X63)/(BH63+(AI63/100)))),IF(AQ63=X63,((P63-AQ63)/BH63),IF(AM63=AF63,((AQ63-X63)/BH63),((P63-X63)/(BH63+((AI63/100)+(AT63/100)))))))),(P63-X63)/BH63))</f>
        <v/>
      </c>
      <c r="BG63" s="84" t="str">
        <f t="shared" si="44"/>
        <v/>
      </c>
      <c r="BH63" s="85" t="str">
        <f t="shared" si="45"/>
        <v/>
      </c>
      <c r="BI63" s="84" t="str">
        <f t="shared" si="46"/>
        <v/>
      </c>
      <c r="BJ63" s="84" t="str">
        <f t="shared" si="47"/>
        <v/>
      </c>
      <c r="BK63" s="84" t="str">
        <f t="shared" si="48"/>
        <v/>
      </c>
      <c r="BL63" s="84" t="str">
        <f t="shared" si="49"/>
        <v/>
      </c>
      <c r="BM63" s="84" t="str">
        <f t="shared" si="50"/>
        <v/>
      </c>
      <c r="BN63" s="84" t="str">
        <f t="shared" si="51"/>
        <v/>
      </c>
      <c r="BO63" s="84" t="str">
        <f t="shared" si="52"/>
        <v/>
      </c>
      <c r="BP63" s="85" t="str">
        <f t="shared" si="53"/>
        <v/>
      </c>
      <c r="BQ63" s="84" t="str">
        <f t="shared" si="54"/>
        <v/>
      </c>
      <c r="BR63" s="84" t="str">
        <f t="shared" si="55"/>
        <v/>
      </c>
      <c r="BS63" s="84" t="str">
        <f t="shared" si="56"/>
        <v/>
      </c>
      <c r="BT63" s="84" t="str">
        <f t="shared" si="57"/>
        <v/>
      </c>
      <c r="BU63" s="84" t="str">
        <f t="shared" si="58"/>
        <v/>
      </c>
      <c r="BV63" s="85" t="str">
        <f t="shared" si="59"/>
        <v/>
      </c>
      <c r="BW63" s="84" t="str">
        <f t="shared" si="60"/>
        <v/>
      </c>
      <c r="BX63" s="84" t="str">
        <f t="shared" si="61"/>
        <v/>
      </c>
      <c r="BY63" s="84" t="str">
        <f t="shared" si="62"/>
        <v/>
      </c>
      <c r="BZ63" s="85" t="str">
        <f t="shared" si="63"/>
        <v/>
      </c>
      <c r="CA63" s="84" t="str">
        <f t="shared" si="64"/>
        <v/>
      </c>
      <c r="CB63" s="84" t="str">
        <f t="shared" si="65"/>
        <v/>
      </c>
      <c r="CC63" s="84" t="str">
        <f t="shared" si="66"/>
        <v/>
      </c>
      <c r="CD63" s="84" t="str">
        <f t="shared" si="67"/>
        <v/>
      </c>
      <c r="CE63" s="84" t="str">
        <f t="shared" si="68"/>
        <v/>
      </c>
      <c r="CF63" s="84" t="str">
        <f t="shared" si="69"/>
        <v/>
      </c>
      <c r="CG63" s="84" t="str">
        <f t="shared" si="70"/>
        <v/>
      </c>
      <c r="CH63" s="84" t="str">
        <f t="shared" si="71"/>
        <v/>
      </c>
      <c r="CI63" s="84" t="str">
        <f t="shared" si="72"/>
        <v/>
      </c>
      <c r="CJ63" s="84" t="str">
        <f t="shared" si="73"/>
        <v/>
      </c>
      <c r="CK63" s="84" t="str">
        <f t="shared" si="74"/>
        <v/>
      </c>
      <c r="CL63" s="84" t="str">
        <f t="shared" si="75"/>
        <v/>
      </c>
      <c r="CM63" s="86" t="str">
        <f t="shared" si="76"/>
        <v/>
      </c>
    </row>
    <row r="64" spans="1:91" x14ac:dyDescent="0.2">
      <c r="A64" s="73"/>
      <c r="B64" s="94"/>
      <c r="C64" s="75"/>
      <c r="D64" s="75"/>
      <c r="E64" s="76"/>
      <c r="F64" s="76"/>
      <c r="G64" s="76"/>
      <c r="H64" s="75"/>
      <c r="I64" s="95"/>
      <c r="J64" s="103"/>
      <c r="K64" s="104"/>
      <c r="L64" s="77"/>
      <c r="M64" s="78"/>
      <c r="N64" s="78"/>
      <c r="O64" s="78"/>
      <c r="P64" s="80" t="str">
        <f t="shared" si="34"/>
        <v/>
      </c>
      <c r="Q64" s="78"/>
      <c r="R64" s="78"/>
      <c r="S64" s="80" t="str">
        <f t="shared" si="35"/>
        <v/>
      </c>
      <c r="T64" s="81"/>
      <c r="U64" s="82"/>
      <c r="V64" s="78"/>
      <c r="W64" s="78"/>
      <c r="X64" s="80" t="str">
        <f t="shared" si="36"/>
        <v/>
      </c>
      <c r="Y64" s="82"/>
      <c r="Z64" s="78"/>
      <c r="AA64" s="78"/>
      <c r="AB64" s="79" t="str">
        <f t="shared" si="37"/>
        <v/>
      </c>
      <c r="AC64" s="78"/>
      <c r="AD64" s="78"/>
      <c r="AE64" s="78"/>
      <c r="AF64" s="79" t="str">
        <f t="shared" si="38"/>
        <v/>
      </c>
      <c r="AG64" s="78"/>
      <c r="AH64" s="78"/>
      <c r="AI64" s="80" t="str">
        <f t="shared" si="39"/>
        <v/>
      </c>
      <c r="AJ64" s="82"/>
      <c r="AK64" s="78"/>
      <c r="AL64" s="78"/>
      <c r="AM64" s="79" t="str">
        <f t="shared" si="40"/>
        <v/>
      </c>
      <c r="AN64" s="78"/>
      <c r="AO64" s="78"/>
      <c r="AP64" s="78"/>
      <c r="AQ64" s="79" t="str">
        <f t="shared" si="41"/>
        <v/>
      </c>
      <c r="AR64" s="78"/>
      <c r="AS64" s="78"/>
      <c r="AT64" s="80" t="str">
        <f t="shared" si="42"/>
        <v/>
      </c>
      <c r="AU64" s="82"/>
      <c r="AV64" s="78"/>
      <c r="AW64" s="77"/>
      <c r="AX64" s="82"/>
      <c r="AY64" s="78"/>
      <c r="AZ64" s="78"/>
      <c r="BA64" s="82"/>
      <c r="BB64" s="77"/>
      <c r="BC64" s="83"/>
      <c r="BD64" s="83"/>
      <c r="BE64" s="163" t="str">
        <f t="shared" si="43"/>
        <v/>
      </c>
      <c r="BF64" s="85" t="str">
        <f>IF(A64="","",IF(K64="y",IF(#REF!="",((P64-X64)/BH64),IF(#REF!="",IF(AB64=P64,((AF64-X64)/BH64),((P64-X64)/(BH64+(AI64/100)))),IF(AQ64=X64,((P64-AQ64)/BH64),IF(AM64=AF64,((AQ64-X64)/BH64),((P64-X64)/(BH64+((AI64/100)+(AT64/100)))))))),(P64-X64)/BH64))</f>
        <v/>
      </c>
      <c r="BG64" s="84" t="str">
        <f t="shared" si="44"/>
        <v/>
      </c>
      <c r="BH64" s="85" t="str">
        <f t="shared" si="45"/>
        <v/>
      </c>
      <c r="BI64" s="84" t="str">
        <f t="shared" si="46"/>
        <v/>
      </c>
      <c r="BJ64" s="84" t="str">
        <f t="shared" si="47"/>
        <v/>
      </c>
      <c r="BK64" s="84" t="str">
        <f t="shared" si="48"/>
        <v/>
      </c>
      <c r="BL64" s="84" t="str">
        <f t="shared" si="49"/>
        <v/>
      </c>
      <c r="BM64" s="84" t="str">
        <f t="shared" si="50"/>
        <v/>
      </c>
      <c r="BN64" s="84" t="str">
        <f t="shared" si="51"/>
        <v/>
      </c>
      <c r="BO64" s="84" t="str">
        <f t="shared" si="52"/>
        <v/>
      </c>
      <c r="BP64" s="85" t="str">
        <f t="shared" si="53"/>
        <v/>
      </c>
      <c r="BQ64" s="84" t="str">
        <f t="shared" si="54"/>
        <v/>
      </c>
      <c r="BR64" s="84" t="str">
        <f t="shared" si="55"/>
        <v/>
      </c>
      <c r="BS64" s="84" t="str">
        <f t="shared" si="56"/>
        <v/>
      </c>
      <c r="BT64" s="84" t="str">
        <f t="shared" si="57"/>
        <v/>
      </c>
      <c r="BU64" s="84" t="str">
        <f t="shared" si="58"/>
        <v/>
      </c>
      <c r="BV64" s="85" t="str">
        <f t="shared" si="59"/>
        <v/>
      </c>
      <c r="BW64" s="84" t="str">
        <f t="shared" si="60"/>
        <v/>
      </c>
      <c r="BX64" s="84" t="str">
        <f t="shared" si="61"/>
        <v/>
      </c>
      <c r="BY64" s="84" t="str">
        <f t="shared" si="62"/>
        <v/>
      </c>
      <c r="BZ64" s="85" t="str">
        <f t="shared" si="63"/>
        <v/>
      </c>
      <c r="CA64" s="84" t="str">
        <f t="shared" si="64"/>
        <v/>
      </c>
      <c r="CB64" s="84" t="str">
        <f t="shared" si="65"/>
        <v/>
      </c>
      <c r="CC64" s="84" t="str">
        <f t="shared" si="66"/>
        <v/>
      </c>
      <c r="CD64" s="84" t="str">
        <f t="shared" si="67"/>
        <v/>
      </c>
      <c r="CE64" s="84" t="str">
        <f t="shared" si="68"/>
        <v/>
      </c>
      <c r="CF64" s="84" t="str">
        <f t="shared" si="69"/>
        <v/>
      </c>
      <c r="CG64" s="84" t="str">
        <f t="shared" si="70"/>
        <v/>
      </c>
      <c r="CH64" s="84" t="str">
        <f t="shared" si="71"/>
        <v/>
      </c>
      <c r="CI64" s="84" t="str">
        <f t="shared" si="72"/>
        <v/>
      </c>
      <c r="CJ64" s="84" t="str">
        <f t="shared" si="73"/>
        <v/>
      </c>
      <c r="CK64" s="84" t="str">
        <f t="shared" si="74"/>
        <v/>
      </c>
      <c r="CL64" s="84" t="str">
        <f t="shared" si="75"/>
        <v/>
      </c>
      <c r="CM64" s="86" t="str">
        <f t="shared" si="76"/>
        <v/>
      </c>
    </row>
    <row r="65" spans="1:91" x14ac:dyDescent="0.2">
      <c r="A65" s="73"/>
      <c r="B65" s="94"/>
      <c r="C65" s="75"/>
      <c r="D65" s="75"/>
      <c r="E65" s="76"/>
      <c r="F65" s="76"/>
      <c r="G65" s="76"/>
      <c r="H65" s="75"/>
      <c r="I65" s="95"/>
      <c r="J65" s="103"/>
      <c r="K65" s="104"/>
      <c r="L65" s="77"/>
      <c r="M65" s="78"/>
      <c r="N65" s="78"/>
      <c r="O65" s="78"/>
      <c r="P65" s="80" t="str">
        <f t="shared" si="34"/>
        <v/>
      </c>
      <c r="Q65" s="78"/>
      <c r="R65" s="78"/>
      <c r="S65" s="80" t="str">
        <f t="shared" si="35"/>
        <v/>
      </c>
      <c r="T65" s="81"/>
      <c r="U65" s="82"/>
      <c r="V65" s="78"/>
      <c r="W65" s="78"/>
      <c r="X65" s="80" t="str">
        <f t="shared" si="36"/>
        <v/>
      </c>
      <c r="Y65" s="82"/>
      <c r="Z65" s="78"/>
      <c r="AA65" s="78"/>
      <c r="AB65" s="79" t="str">
        <f t="shared" si="37"/>
        <v/>
      </c>
      <c r="AC65" s="78"/>
      <c r="AD65" s="78"/>
      <c r="AE65" s="78"/>
      <c r="AF65" s="79" t="str">
        <f t="shared" si="38"/>
        <v/>
      </c>
      <c r="AG65" s="78"/>
      <c r="AH65" s="78"/>
      <c r="AI65" s="80" t="str">
        <f t="shared" si="39"/>
        <v/>
      </c>
      <c r="AJ65" s="82"/>
      <c r="AK65" s="78"/>
      <c r="AL65" s="78"/>
      <c r="AM65" s="79" t="str">
        <f t="shared" si="40"/>
        <v/>
      </c>
      <c r="AN65" s="78"/>
      <c r="AO65" s="78"/>
      <c r="AP65" s="78"/>
      <c r="AQ65" s="79" t="str">
        <f t="shared" si="41"/>
        <v/>
      </c>
      <c r="AR65" s="78"/>
      <c r="AS65" s="78"/>
      <c r="AT65" s="80" t="str">
        <f t="shared" si="42"/>
        <v/>
      </c>
      <c r="AU65" s="82"/>
      <c r="AV65" s="78"/>
      <c r="AW65" s="77"/>
      <c r="AX65" s="82"/>
      <c r="AY65" s="78"/>
      <c r="AZ65" s="78"/>
      <c r="BA65" s="82"/>
      <c r="BB65" s="77"/>
      <c r="BC65" s="83"/>
      <c r="BD65" s="83"/>
      <c r="BE65" s="163" t="str">
        <f t="shared" si="43"/>
        <v/>
      </c>
      <c r="BF65" s="85" t="str">
        <f>IF(A65="","",IF(K65="y",IF(#REF!="",((P65-X65)/BH65),IF(#REF!="",IF(AB65=P65,((AF65-X65)/BH65),((P65-X65)/(BH65+(AI65/100)))),IF(AQ65=X65,((P65-AQ65)/BH65),IF(AM65=AF65,((AQ65-X65)/BH65),((P65-X65)/(BH65+((AI65/100)+(AT65/100)))))))),(P65-X65)/BH65))</f>
        <v/>
      </c>
      <c r="BG65" s="84" t="str">
        <f t="shared" si="44"/>
        <v/>
      </c>
      <c r="BH65" s="85" t="str">
        <f t="shared" si="45"/>
        <v/>
      </c>
      <c r="BI65" s="84" t="str">
        <f t="shared" si="46"/>
        <v/>
      </c>
      <c r="BJ65" s="84" t="str">
        <f t="shared" si="47"/>
        <v/>
      </c>
      <c r="BK65" s="84" t="str">
        <f t="shared" si="48"/>
        <v/>
      </c>
      <c r="BL65" s="84" t="str">
        <f t="shared" si="49"/>
        <v/>
      </c>
      <c r="BM65" s="84" t="str">
        <f t="shared" si="50"/>
        <v/>
      </c>
      <c r="BN65" s="84" t="str">
        <f t="shared" si="51"/>
        <v/>
      </c>
      <c r="BO65" s="84" t="str">
        <f t="shared" si="52"/>
        <v/>
      </c>
      <c r="BP65" s="85" t="str">
        <f t="shared" si="53"/>
        <v/>
      </c>
      <c r="BQ65" s="84" t="str">
        <f t="shared" si="54"/>
        <v/>
      </c>
      <c r="BR65" s="84" t="str">
        <f t="shared" si="55"/>
        <v/>
      </c>
      <c r="BS65" s="84" t="str">
        <f t="shared" si="56"/>
        <v/>
      </c>
      <c r="BT65" s="84" t="str">
        <f t="shared" si="57"/>
        <v/>
      </c>
      <c r="BU65" s="84" t="str">
        <f t="shared" si="58"/>
        <v/>
      </c>
      <c r="BV65" s="85" t="str">
        <f t="shared" si="59"/>
        <v/>
      </c>
      <c r="BW65" s="84" t="str">
        <f t="shared" si="60"/>
        <v/>
      </c>
      <c r="BX65" s="84" t="str">
        <f t="shared" si="61"/>
        <v/>
      </c>
      <c r="BY65" s="84" t="str">
        <f t="shared" si="62"/>
        <v/>
      </c>
      <c r="BZ65" s="85" t="str">
        <f t="shared" si="63"/>
        <v/>
      </c>
      <c r="CA65" s="84" t="str">
        <f t="shared" si="64"/>
        <v/>
      </c>
      <c r="CB65" s="84" t="str">
        <f t="shared" si="65"/>
        <v/>
      </c>
      <c r="CC65" s="84" t="str">
        <f t="shared" si="66"/>
        <v/>
      </c>
      <c r="CD65" s="84" t="str">
        <f t="shared" si="67"/>
        <v/>
      </c>
      <c r="CE65" s="84" t="str">
        <f t="shared" si="68"/>
        <v/>
      </c>
      <c r="CF65" s="84" t="str">
        <f t="shared" si="69"/>
        <v/>
      </c>
      <c r="CG65" s="84" t="str">
        <f t="shared" si="70"/>
        <v/>
      </c>
      <c r="CH65" s="84" t="str">
        <f t="shared" si="71"/>
        <v/>
      </c>
      <c r="CI65" s="84" t="str">
        <f t="shared" si="72"/>
        <v/>
      </c>
      <c r="CJ65" s="84" t="str">
        <f t="shared" si="73"/>
        <v/>
      </c>
      <c r="CK65" s="84" t="str">
        <f t="shared" si="74"/>
        <v/>
      </c>
      <c r="CL65" s="84" t="str">
        <f t="shared" si="75"/>
        <v/>
      </c>
      <c r="CM65" s="86" t="str">
        <f t="shared" si="76"/>
        <v/>
      </c>
    </row>
    <row r="66" spans="1:91" x14ac:dyDescent="0.2">
      <c r="A66" s="73"/>
      <c r="B66" s="94"/>
      <c r="C66" s="75"/>
      <c r="D66" s="75"/>
      <c r="E66" s="76"/>
      <c r="F66" s="76"/>
      <c r="G66" s="76"/>
      <c r="H66" s="75"/>
      <c r="I66" s="95"/>
      <c r="J66" s="103"/>
      <c r="K66" s="104"/>
      <c r="L66" s="77"/>
      <c r="M66" s="78"/>
      <c r="N66" s="78"/>
      <c r="O66" s="78"/>
      <c r="P66" s="80" t="str">
        <f t="shared" si="34"/>
        <v/>
      </c>
      <c r="Q66" s="78"/>
      <c r="R66" s="78"/>
      <c r="S66" s="80" t="str">
        <f t="shared" si="35"/>
        <v/>
      </c>
      <c r="T66" s="81"/>
      <c r="U66" s="82"/>
      <c r="V66" s="78"/>
      <c r="W66" s="78"/>
      <c r="X66" s="80" t="str">
        <f t="shared" si="36"/>
        <v/>
      </c>
      <c r="Y66" s="82"/>
      <c r="Z66" s="78"/>
      <c r="AA66" s="78"/>
      <c r="AB66" s="79" t="str">
        <f t="shared" si="37"/>
        <v/>
      </c>
      <c r="AC66" s="78"/>
      <c r="AD66" s="78"/>
      <c r="AE66" s="78"/>
      <c r="AF66" s="79" t="str">
        <f t="shared" si="38"/>
        <v/>
      </c>
      <c r="AG66" s="78"/>
      <c r="AH66" s="78"/>
      <c r="AI66" s="80" t="str">
        <f t="shared" si="39"/>
        <v/>
      </c>
      <c r="AJ66" s="82"/>
      <c r="AK66" s="78"/>
      <c r="AL66" s="78"/>
      <c r="AM66" s="79" t="str">
        <f t="shared" si="40"/>
        <v/>
      </c>
      <c r="AN66" s="78"/>
      <c r="AO66" s="78"/>
      <c r="AP66" s="78"/>
      <c r="AQ66" s="79" t="str">
        <f t="shared" si="41"/>
        <v/>
      </c>
      <c r="AR66" s="78"/>
      <c r="AS66" s="78"/>
      <c r="AT66" s="80" t="str">
        <f t="shared" si="42"/>
        <v/>
      </c>
      <c r="AU66" s="82"/>
      <c r="AV66" s="78"/>
      <c r="AW66" s="77"/>
      <c r="AX66" s="82"/>
      <c r="AY66" s="78"/>
      <c r="AZ66" s="78"/>
      <c r="BA66" s="82"/>
      <c r="BB66" s="77"/>
      <c r="BC66" s="83"/>
      <c r="BD66" s="83"/>
      <c r="BE66" s="163" t="str">
        <f t="shared" si="43"/>
        <v/>
      </c>
      <c r="BF66" s="85" t="str">
        <f>IF(A66="","",IF(K66="y",IF(#REF!="",((P66-X66)/BH66),IF(#REF!="",IF(AB66=P66,((AF66-X66)/BH66),((P66-X66)/(BH66+(AI66/100)))),IF(AQ66=X66,((P66-AQ66)/BH66),IF(AM66=AF66,((AQ66-X66)/BH66),((P66-X66)/(BH66+((AI66/100)+(AT66/100)))))))),(P66-X66)/BH66))</f>
        <v/>
      </c>
      <c r="BG66" s="84" t="str">
        <f t="shared" si="44"/>
        <v/>
      </c>
      <c r="BH66" s="85" t="str">
        <f t="shared" si="45"/>
        <v/>
      </c>
      <c r="BI66" s="84" t="str">
        <f t="shared" si="46"/>
        <v/>
      </c>
      <c r="BJ66" s="84" t="str">
        <f t="shared" si="47"/>
        <v/>
      </c>
      <c r="BK66" s="84" t="str">
        <f t="shared" si="48"/>
        <v/>
      </c>
      <c r="BL66" s="84" t="str">
        <f t="shared" si="49"/>
        <v/>
      </c>
      <c r="BM66" s="84" t="str">
        <f t="shared" si="50"/>
        <v/>
      </c>
      <c r="BN66" s="84" t="str">
        <f t="shared" si="51"/>
        <v/>
      </c>
      <c r="BO66" s="84" t="str">
        <f t="shared" si="52"/>
        <v/>
      </c>
      <c r="BP66" s="85" t="str">
        <f t="shared" si="53"/>
        <v/>
      </c>
      <c r="BQ66" s="84" t="str">
        <f t="shared" si="54"/>
        <v/>
      </c>
      <c r="BR66" s="84" t="str">
        <f t="shared" si="55"/>
        <v/>
      </c>
      <c r="BS66" s="84" t="str">
        <f t="shared" si="56"/>
        <v/>
      </c>
      <c r="BT66" s="84" t="str">
        <f t="shared" si="57"/>
        <v/>
      </c>
      <c r="BU66" s="84" t="str">
        <f t="shared" si="58"/>
        <v/>
      </c>
      <c r="BV66" s="85" t="str">
        <f t="shared" si="59"/>
        <v/>
      </c>
      <c r="BW66" s="84" t="str">
        <f t="shared" si="60"/>
        <v/>
      </c>
      <c r="BX66" s="84" t="str">
        <f t="shared" si="61"/>
        <v/>
      </c>
      <c r="BY66" s="84" t="str">
        <f t="shared" si="62"/>
        <v/>
      </c>
      <c r="BZ66" s="85" t="str">
        <f t="shared" si="63"/>
        <v/>
      </c>
      <c r="CA66" s="84" t="str">
        <f t="shared" si="64"/>
        <v/>
      </c>
      <c r="CB66" s="84" t="str">
        <f t="shared" si="65"/>
        <v/>
      </c>
      <c r="CC66" s="84" t="str">
        <f t="shared" si="66"/>
        <v/>
      </c>
      <c r="CD66" s="84" t="str">
        <f t="shared" si="67"/>
        <v/>
      </c>
      <c r="CE66" s="84" t="str">
        <f t="shared" si="68"/>
        <v/>
      </c>
      <c r="CF66" s="84" t="str">
        <f t="shared" si="69"/>
        <v/>
      </c>
      <c r="CG66" s="84" t="str">
        <f t="shared" si="70"/>
        <v/>
      </c>
      <c r="CH66" s="84" t="str">
        <f t="shared" si="71"/>
        <v/>
      </c>
      <c r="CI66" s="84" t="str">
        <f t="shared" si="72"/>
        <v/>
      </c>
      <c r="CJ66" s="84" t="str">
        <f t="shared" si="73"/>
        <v/>
      </c>
      <c r="CK66" s="84" t="str">
        <f t="shared" si="74"/>
        <v/>
      </c>
      <c r="CL66" s="84" t="str">
        <f t="shared" si="75"/>
        <v/>
      </c>
      <c r="CM66" s="86" t="str">
        <f t="shared" si="76"/>
        <v/>
      </c>
    </row>
    <row r="67" spans="1:91" x14ac:dyDescent="0.2">
      <c r="A67" s="73"/>
      <c r="B67" s="94"/>
      <c r="C67" s="75"/>
      <c r="D67" s="75"/>
      <c r="E67" s="76"/>
      <c r="F67" s="76"/>
      <c r="G67" s="76"/>
      <c r="H67" s="75"/>
      <c r="I67" s="95"/>
      <c r="J67" s="103"/>
      <c r="K67" s="104"/>
      <c r="L67" s="77"/>
      <c r="M67" s="78"/>
      <c r="N67" s="78"/>
      <c r="O67" s="78"/>
      <c r="P67" s="80" t="str">
        <f t="shared" si="34"/>
        <v/>
      </c>
      <c r="Q67" s="78"/>
      <c r="R67" s="78"/>
      <c r="S67" s="80" t="str">
        <f t="shared" si="35"/>
        <v/>
      </c>
      <c r="T67" s="81"/>
      <c r="U67" s="82"/>
      <c r="V67" s="78"/>
      <c r="W67" s="78"/>
      <c r="X67" s="80" t="str">
        <f t="shared" si="36"/>
        <v/>
      </c>
      <c r="Y67" s="82"/>
      <c r="Z67" s="78"/>
      <c r="AA67" s="78"/>
      <c r="AB67" s="79" t="str">
        <f t="shared" si="37"/>
        <v/>
      </c>
      <c r="AC67" s="78"/>
      <c r="AD67" s="78"/>
      <c r="AE67" s="78"/>
      <c r="AF67" s="79" t="str">
        <f t="shared" si="38"/>
        <v/>
      </c>
      <c r="AG67" s="78"/>
      <c r="AH67" s="78"/>
      <c r="AI67" s="80" t="str">
        <f t="shared" si="39"/>
        <v/>
      </c>
      <c r="AJ67" s="82"/>
      <c r="AK67" s="78"/>
      <c r="AL67" s="78"/>
      <c r="AM67" s="79" t="str">
        <f t="shared" si="40"/>
        <v/>
      </c>
      <c r="AN67" s="78"/>
      <c r="AO67" s="78"/>
      <c r="AP67" s="78"/>
      <c r="AQ67" s="79" t="str">
        <f t="shared" si="41"/>
        <v/>
      </c>
      <c r="AR67" s="78"/>
      <c r="AS67" s="78"/>
      <c r="AT67" s="80" t="str">
        <f t="shared" si="42"/>
        <v/>
      </c>
      <c r="AU67" s="82"/>
      <c r="AV67" s="78"/>
      <c r="AW67" s="77"/>
      <c r="AX67" s="82"/>
      <c r="AY67" s="78"/>
      <c r="AZ67" s="78"/>
      <c r="BA67" s="82"/>
      <c r="BB67" s="77"/>
      <c r="BC67" s="83"/>
      <c r="BD67" s="83"/>
      <c r="BE67" s="163" t="str">
        <f t="shared" si="43"/>
        <v/>
      </c>
      <c r="BF67" s="85" t="str">
        <f>IF(A67="","",IF(K67="y",IF(#REF!="",((P67-X67)/BH67),IF(#REF!="",IF(AB67=P67,((AF67-X67)/BH67),((P67-X67)/(BH67+(AI67/100)))),IF(AQ67=X67,((P67-AQ67)/BH67),IF(AM67=AF67,((AQ67-X67)/BH67),((P67-X67)/(BH67+((AI67/100)+(AT67/100)))))))),(P67-X67)/BH67))</f>
        <v/>
      </c>
      <c r="BG67" s="84" t="str">
        <f t="shared" si="44"/>
        <v/>
      </c>
      <c r="BH67" s="85" t="str">
        <f t="shared" si="45"/>
        <v/>
      </c>
      <c r="BI67" s="84" t="str">
        <f t="shared" si="46"/>
        <v/>
      </c>
      <c r="BJ67" s="84" t="str">
        <f t="shared" si="47"/>
        <v/>
      </c>
      <c r="BK67" s="84" t="str">
        <f t="shared" si="48"/>
        <v/>
      </c>
      <c r="BL67" s="84" t="str">
        <f t="shared" si="49"/>
        <v/>
      </c>
      <c r="BM67" s="84" t="str">
        <f t="shared" si="50"/>
        <v/>
      </c>
      <c r="BN67" s="84" t="str">
        <f t="shared" si="51"/>
        <v/>
      </c>
      <c r="BO67" s="84" t="str">
        <f t="shared" si="52"/>
        <v/>
      </c>
      <c r="BP67" s="85" t="str">
        <f t="shared" si="53"/>
        <v/>
      </c>
      <c r="BQ67" s="84" t="str">
        <f t="shared" si="54"/>
        <v/>
      </c>
      <c r="BR67" s="84" t="str">
        <f t="shared" si="55"/>
        <v/>
      </c>
      <c r="BS67" s="84" t="str">
        <f t="shared" si="56"/>
        <v/>
      </c>
      <c r="BT67" s="84" t="str">
        <f t="shared" si="57"/>
        <v/>
      </c>
      <c r="BU67" s="84" t="str">
        <f t="shared" si="58"/>
        <v/>
      </c>
      <c r="BV67" s="85" t="str">
        <f t="shared" si="59"/>
        <v/>
      </c>
      <c r="BW67" s="84" t="str">
        <f t="shared" si="60"/>
        <v/>
      </c>
      <c r="BX67" s="84" t="str">
        <f t="shared" si="61"/>
        <v/>
      </c>
      <c r="BY67" s="84" t="str">
        <f t="shared" si="62"/>
        <v/>
      </c>
      <c r="BZ67" s="85" t="str">
        <f t="shared" si="63"/>
        <v/>
      </c>
      <c r="CA67" s="84" t="str">
        <f t="shared" si="64"/>
        <v/>
      </c>
      <c r="CB67" s="84" t="str">
        <f t="shared" si="65"/>
        <v/>
      </c>
      <c r="CC67" s="84" t="str">
        <f t="shared" si="66"/>
        <v/>
      </c>
      <c r="CD67" s="84" t="str">
        <f t="shared" si="67"/>
        <v/>
      </c>
      <c r="CE67" s="84" t="str">
        <f t="shared" si="68"/>
        <v/>
      </c>
      <c r="CF67" s="84" t="str">
        <f t="shared" si="69"/>
        <v/>
      </c>
      <c r="CG67" s="84" t="str">
        <f t="shared" si="70"/>
        <v/>
      </c>
      <c r="CH67" s="84" t="str">
        <f t="shared" si="71"/>
        <v/>
      </c>
      <c r="CI67" s="84" t="str">
        <f t="shared" si="72"/>
        <v/>
      </c>
      <c r="CJ67" s="84" t="str">
        <f t="shared" si="73"/>
        <v/>
      </c>
      <c r="CK67" s="84" t="str">
        <f t="shared" si="74"/>
        <v/>
      </c>
      <c r="CL67" s="84" t="str">
        <f t="shared" si="75"/>
        <v/>
      </c>
      <c r="CM67" s="86" t="str">
        <f t="shared" si="76"/>
        <v/>
      </c>
    </row>
    <row r="68" spans="1:91" x14ac:dyDescent="0.2">
      <c r="A68" s="73"/>
      <c r="B68" s="94"/>
      <c r="C68" s="75"/>
      <c r="D68" s="75"/>
      <c r="E68" s="76"/>
      <c r="F68" s="76"/>
      <c r="G68" s="76"/>
      <c r="H68" s="75"/>
      <c r="I68" s="95"/>
      <c r="J68" s="103"/>
      <c r="K68" s="104"/>
      <c r="L68" s="77"/>
      <c r="M68" s="78"/>
      <c r="N68" s="78"/>
      <c r="O68" s="78"/>
      <c r="P68" s="80" t="str">
        <f t="shared" si="34"/>
        <v/>
      </c>
      <c r="Q68" s="78"/>
      <c r="R68" s="78"/>
      <c r="S68" s="80" t="str">
        <f t="shared" si="35"/>
        <v/>
      </c>
      <c r="T68" s="81"/>
      <c r="U68" s="82"/>
      <c r="V68" s="78"/>
      <c r="W68" s="78"/>
      <c r="X68" s="80" t="str">
        <f t="shared" si="36"/>
        <v/>
      </c>
      <c r="Y68" s="82"/>
      <c r="Z68" s="78"/>
      <c r="AA68" s="78"/>
      <c r="AB68" s="79" t="str">
        <f t="shared" si="37"/>
        <v/>
      </c>
      <c r="AC68" s="78"/>
      <c r="AD68" s="78"/>
      <c r="AE68" s="78"/>
      <c r="AF68" s="79" t="str">
        <f t="shared" si="38"/>
        <v/>
      </c>
      <c r="AG68" s="78"/>
      <c r="AH68" s="78"/>
      <c r="AI68" s="80" t="str">
        <f t="shared" si="39"/>
        <v/>
      </c>
      <c r="AJ68" s="82"/>
      <c r="AK68" s="78"/>
      <c r="AL68" s="78"/>
      <c r="AM68" s="79" t="str">
        <f t="shared" si="40"/>
        <v/>
      </c>
      <c r="AN68" s="78"/>
      <c r="AO68" s="78"/>
      <c r="AP68" s="78"/>
      <c r="AQ68" s="79" t="str">
        <f t="shared" si="41"/>
        <v/>
      </c>
      <c r="AR68" s="78"/>
      <c r="AS68" s="78"/>
      <c r="AT68" s="80" t="str">
        <f t="shared" si="42"/>
        <v/>
      </c>
      <c r="AU68" s="82"/>
      <c r="AV68" s="78"/>
      <c r="AW68" s="77"/>
      <c r="AX68" s="82"/>
      <c r="AY68" s="78"/>
      <c r="AZ68" s="78"/>
      <c r="BA68" s="82"/>
      <c r="BB68" s="77"/>
      <c r="BC68" s="83"/>
      <c r="BD68" s="83"/>
      <c r="BE68" s="163" t="str">
        <f t="shared" ref="BE68:BE99" si="77">IF(A68="","",IF(BC68="",IF(BD68="America",0.6,IF(BD68="Africa",0.5,IF(BD68="Asia",0.57))),BC68))</f>
        <v/>
      </c>
      <c r="BF68" s="85" t="str">
        <f>IF(A68="","",IF(K68="y",IF(#REF!="",((P68-X68)/BH68),IF(#REF!="",IF(AB68=P68,((AF68-X68)/BH68),((P68-X68)/(BH68+(AI68/100)))),IF(AQ68=X68,((P68-AQ68)/BH68),IF(AM68=AF68,((AQ68-X68)/BH68),((P68-X68)/(BH68+((AI68/100)+(AT68/100)))))))),(P68-X68)/BH68))</f>
        <v/>
      </c>
      <c r="BG68" s="84" t="str">
        <f t="shared" ref="BG68:BG99" si="78">IF(A68="","",IF(T68="",IF(H68="Purpleheart",X68,IF(OR(0&gt;BF68,BF68&gt;3),X68,IF(K68="y",IF(AT68="",IF(AI68="",BF68*((BH68+(S68/100))-1.3)+X68,(BF68*((BH68+(AI68/100)+(S68/100))-1.3))+X68),(BF68*((BH68+(AI68/100)+(AT68/100)+(S68/100))-1.3))+X68),IF(S68&lt;130,P68-(BF68*((S68+(130-S68))/100)),P68+(BF68*((S68-130)/100)))))),T68))</f>
        <v/>
      </c>
      <c r="BH68" s="85" t="str">
        <f t="shared" ref="BH68:BH99" si="79">IF(A68="","",IF(BB68="",IF(AI68="",BA68,IF(AT68="",BA68-(AI68/100),BA68-((AI68/100)+(AT68/100)))),BB68))</f>
        <v/>
      </c>
      <c r="BI68" s="84" t="str">
        <f t="shared" ref="BI68:BI99" si="80">IF(A68="","",IF(BJ68="",(1/3*PI()*BH68*((P68/200)^2+(X68/200)^2+((P68/200)*(X68/200)))),IF(BK68="",((1/3*PI()*(BH68+(AI68/100))*((P68/200)^2+(X68/200)^2+((P68/200)*(X68/200))))-(1/3*PI()*(AI68/100)*((AB68/200)^2+(AF68/200)^2+(AB68/200)*(AF68/200)))),((1/3*PI()*(BH68+(AI68/100)+(AT68/100))*((P68/200)^2+(X68/200)^2+((P68/200)*(X68/200))))-((1/3*PI()*(AI68/100)*((AB68/200)^2+(AF68/200)^2+(AB68/200)*(AF68/200)))+(1/3*PI()*(AT68/100)*((AM68/200)^2+(AQ68/200)^2+((AM68/200)*(AQ68/200)))))))))</f>
        <v/>
      </c>
      <c r="BJ68" s="84" t="str">
        <f t="shared" ref="BJ68:BJ99" si="81">IF(A68="","",IF(AI68="","",(1/3*PI()*(AI68/100)*((AB68/200)^2+(AF68/200)^2+((AB68/200)*(AF68/200))))))</f>
        <v/>
      </c>
      <c r="BK68" s="84" t="str">
        <f t="shared" ref="BK68:BK99" si="82">IF(A68="","",IF(AT68="","",(1/3*PI()*(AT68/100)*((AM68/200)^2+(AQ68/200)^2+((AM68/200)*(AQ68/200))))))</f>
        <v/>
      </c>
      <c r="BL68" s="84" t="str">
        <f t="shared" ref="BL68:BL99" si="83">IF(A68="","",((BI68*BE68)/2))</f>
        <v/>
      </c>
      <c r="BM68" s="84" t="str">
        <f t="shared" ref="BM68:BM99" si="84">IF(A68="","",BL68*0.11)</f>
        <v/>
      </c>
      <c r="BN68" s="84" t="str">
        <f t="shared" ref="BN68:BN99" si="85">IF(A68="","",BL68-BM68)</f>
        <v/>
      </c>
      <c r="BO68" s="84" t="str">
        <f t="shared" ref="BO68:BO99" si="86">IF(A68="","",BL68/BI68)</f>
        <v/>
      </c>
      <c r="BP68" s="85" t="str">
        <f t="shared" ref="BP68:BP99" si="87">IF(A68="","",BE68*EXP(-1.499+(2.148*LN(BG68))+(0.207*(LN(BG68))^2)-(0.0281*(LN(BG68))^3)))</f>
        <v/>
      </c>
      <c r="BQ68" s="84" t="str">
        <f t="shared" ref="BQ68:BQ99" si="88">IF(A68="","",(BP68/1000)/2)</f>
        <v/>
      </c>
      <c r="BR68" s="84" t="str">
        <f t="shared" ref="BR68:BR99" si="89">IF(A68="","",BQ68*0.26)</f>
        <v/>
      </c>
      <c r="BS68" s="84" t="str">
        <f t="shared" ref="BS68:BS99" si="90">IF(A68="","",(BQ68+BR68))</f>
        <v/>
      </c>
      <c r="BT68" s="84" t="str">
        <f t="shared" ref="BT68:BT99" si="91">IF(A68="","",BS68-BL68)</f>
        <v/>
      </c>
      <c r="BU68" s="84" t="str">
        <f t="shared" ref="BU68:BU99" si="92">IF(A68="","",BL68/BS68)</f>
        <v/>
      </c>
      <c r="BV68" s="85" t="str">
        <f t="shared" ref="BV68:BV99" si="93">IF(A68="","",((1/3*PI()*AW68*((AU68/200)^2+(AV68/200)^2+((AU68/200)*(AV68/200))))+(1/3*PI()*AZ68*((AX68/200)^2+(AY68/200)^2+((AX68/200)*(AY68/200))))))</f>
        <v/>
      </c>
      <c r="BW68" s="84" t="str">
        <f t="shared" ref="BW68:BW99" si="94">IF(A68="","",(BV68*BC68)/2000)</f>
        <v/>
      </c>
      <c r="BX68" s="84" t="str">
        <f t="shared" ref="BX68:BX99" si="95">IF(A68="","",BV68/BI68)</f>
        <v/>
      </c>
      <c r="BY68" s="84" t="str">
        <f t="shared" ref="BY68:BY99" si="96">IF(A68="","",BW68/BL68)</f>
        <v/>
      </c>
      <c r="BZ68" s="85" t="str">
        <f t="shared" ref="BZ68:BZ99" si="97">IF(A68="","",IF($A68=$A67,"",$A68))</f>
        <v/>
      </c>
      <c r="CA68" s="84" t="str">
        <f t="shared" ref="CA68:CA99" si="98">IF(A68="","",IF(A68=A67,BI68+CA67,BI68))</f>
        <v/>
      </c>
      <c r="CB68" s="84" t="str">
        <f t="shared" ref="CB68:CB99" si="99">IF(A68="","",IF(A68=A67,BS68+CB67,BS68))</f>
        <v/>
      </c>
      <c r="CC68" s="84" t="str">
        <f t="shared" ref="CC68:CC99" si="100">IF(A68="","",IF(A68=A67,BN68+CC67,BN68))</f>
        <v/>
      </c>
      <c r="CD68" s="84" t="str">
        <f t="shared" ref="CD68:CD99" si="101">IF(A68="","",IF(A68=A67,BT68+CD67,BT68))</f>
        <v/>
      </c>
      <c r="CE68" s="84" t="str">
        <f t="shared" ref="CE68:CE99" si="102">IF(A68="","",IF(A68=A67,BM68+CE67,BM68))</f>
        <v/>
      </c>
      <c r="CF68" s="84" t="str">
        <f t="shared" ref="CF68:CF99" si="103">IF(A68="","",IF(A68=A67,BV68+CF67,BV68))</f>
        <v/>
      </c>
      <c r="CG68" s="84" t="str">
        <f t="shared" ref="CG68:CG99" si="104">IF(A68="","",IF(A68=A67,BW68+CG67,BW68))</f>
        <v/>
      </c>
      <c r="CH68" s="84" t="str">
        <f t="shared" ref="CH68:CH99" si="105">IF(A68="","",IF(A68=A67,BX68+CH67,BX68))</f>
        <v/>
      </c>
      <c r="CI68" s="84" t="str">
        <f t="shared" ref="CI68:CI99" si="106">IF(A68="","",IF(A68=A67,BY68+CI67,BY68))</f>
        <v/>
      </c>
      <c r="CJ68" s="84" t="str">
        <f t="shared" ref="CJ68:CJ99" si="107">IF(A68="","",IF(A68=A67,BO68+CJ67,BO68))</f>
        <v/>
      </c>
      <c r="CK68" s="84" t="str">
        <f t="shared" ref="CK68:CK99" si="108">IF(A68="","",IF(A68=A67,BU68+CK67,BU68))</f>
        <v/>
      </c>
      <c r="CL68" s="84" t="str">
        <f t="shared" ref="CL68:CL99" si="109">IF(A68="","",IF(A68=A67,(BS68/BI68)+CL67,(BS68/BI68)))</f>
        <v/>
      </c>
      <c r="CM68" s="86" t="str">
        <f t="shared" ref="CM68:CM99" si="110">IF(A68="","",IF(A68=A67,(BS68/BL68)+CM67,(BS68/BL68)))</f>
        <v/>
      </c>
    </row>
    <row r="69" spans="1:91" x14ac:dyDescent="0.2">
      <c r="A69" s="73"/>
      <c r="B69" s="94"/>
      <c r="C69" s="75"/>
      <c r="D69" s="75"/>
      <c r="E69" s="76"/>
      <c r="F69" s="76"/>
      <c r="G69" s="76"/>
      <c r="H69" s="75"/>
      <c r="I69" s="95"/>
      <c r="J69" s="103"/>
      <c r="K69" s="104"/>
      <c r="L69" s="77"/>
      <c r="M69" s="78"/>
      <c r="N69" s="78"/>
      <c r="O69" s="78"/>
      <c r="P69" s="80" t="str">
        <f t="shared" ref="P69:P132" si="111">IF(A69="","",AVERAGE(M69:O69))</f>
        <v/>
      </c>
      <c r="Q69" s="78"/>
      <c r="R69" s="78"/>
      <c r="S69" s="80" t="str">
        <f t="shared" ref="S69:S132" si="112">IF(A69="","",AVERAGE(Q69:R69))</f>
        <v/>
      </c>
      <c r="T69" s="81"/>
      <c r="U69" s="82"/>
      <c r="V69" s="78"/>
      <c r="W69" s="78"/>
      <c r="X69" s="80" t="str">
        <f t="shared" ref="X69:X132" si="113">IF(A69="","",AVERAGE(U69:W69))</f>
        <v/>
      </c>
      <c r="Y69" s="82"/>
      <c r="Z69" s="78"/>
      <c r="AA69" s="78"/>
      <c r="AB69" s="79" t="str">
        <f t="shared" ref="AB69:AB132" si="114">IF(A69="","",AVERAGE(Y69:AA69))</f>
        <v/>
      </c>
      <c r="AC69" s="78"/>
      <c r="AD69" s="78"/>
      <c r="AE69" s="78"/>
      <c r="AF69" s="79" t="str">
        <f t="shared" ref="AF69:AF132" si="115">IF(A69="","",AVERAGE(AC69:AE69))</f>
        <v/>
      </c>
      <c r="AG69" s="78"/>
      <c r="AH69" s="78"/>
      <c r="AI69" s="80" t="str">
        <f t="shared" ref="AI69:AI132" si="116">IF(A69="","",SQRT((AVERAGE(AG69:AH69)^2)-((AB69-AF69)^2)))</f>
        <v/>
      </c>
      <c r="AJ69" s="82"/>
      <c r="AK69" s="78"/>
      <c r="AL69" s="78"/>
      <c r="AM69" s="79" t="str">
        <f t="shared" ref="AM69:AM132" si="117">IF(A69="","",AVERAGE(AJ69:AL69))</f>
        <v/>
      </c>
      <c r="AN69" s="78"/>
      <c r="AO69" s="78"/>
      <c r="AP69" s="78"/>
      <c r="AQ69" s="79" t="str">
        <f t="shared" ref="AQ69:AQ132" si="118">IF(A69="","",AVERAGE(AN69:AP69))</f>
        <v/>
      </c>
      <c r="AR69" s="78"/>
      <c r="AS69" s="78"/>
      <c r="AT69" s="80" t="str">
        <f t="shared" ref="AT69:AT132" si="119">IF(A69="","",SQRT((AVERAGE(AR69:AS69)^2)-((AM69-AQ69)^2)))</f>
        <v/>
      </c>
      <c r="AU69" s="82"/>
      <c r="AV69" s="78"/>
      <c r="AW69" s="77"/>
      <c r="AX69" s="82"/>
      <c r="AY69" s="78"/>
      <c r="AZ69" s="78"/>
      <c r="BA69" s="82"/>
      <c r="BB69" s="77"/>
      <c r="BC69" s="83"/>
      <c r="BD69" s="83"/>
      <c r="BE69" s="163" t="str">
        <f t="shared" si="77"/>
        <v/>
      </c>
      <c r="BF69" s="85" t="str">
        <f>IF(A69="","",IF(K69="y",IF(#REF!="",((P69-X69)/BH69),IF(#REF!="",IF(AB69=P69,((AF69-X69)/BH69),((P69-X69)/(BH69+(AI69/100)))),IF(AQ69=X69,((P69-AQ69)/BH69),IF(AM69=AF69,((AQ69-X69)/BH69),((P69-X69)/(BH69+((AI69/100)+(AT69/100)))))))),(P69-X69)/BH69))</f>
        <v/>
      </c>
      <c r="BG69" s="84" t="str">
        <f t="shared" si="78"/>
        <v/>
      </c>
      <c r="BH69" s="85" t="str">
        <f t="shared" si="79"/>
        <v/>
      </c>
      <c r="BI69" s="84" t="str">
        <f t="shared" si="80"/>
        <v/>
      </c>
      <c r="BJ69" s="84" t="str">
        <f t="shared" si="81"/>
        <v/>
      </c>
      <c r="BK69" s="84" t="str">
        <f t="shared" si="82"/>
        <v/>
      </c>
      <c r="BL69" s="84" t="str">
        <f t="shared" si="83"/>
        <v/>
      </c>
      <c r="BM69" s="84" t="str">
        <f t="shared" si="84"/>
        <v/>
      </c>
      <c r="BN69" s="84" t="str">
        <f t="shared" si="85"/>
        <v/>
      </c>
      <c r="BO69" s="84" t="str">
        <f t="shared" si="86"/>
        <v/>
      </c>
      <c r="BP69" s="85" t="str">
        <f t="shared" si="87"/>
        <v/>
      </c>
      <c r="BQ69" s="84" t="str">
        <f t="shared" si="88"/>
        <v/>
      </c>
      <c r="BR69" s="84" t="str">
        <f t="shared" si="89"/>
        <v/>
      </c>
      <c r="BS69" s="84" t="str">
        <f t="shared" si="90"/>
        <v/>
      </c>
      <c r="BT69" s="84" t="str">
        <f t="shared" si="91"/>
        <v/>
      </c>
      <c r="BU69" s="84" t="str">
        <f t="shared" si="92"/>
        <v/>
      </c>
      <c r="BV69" s="85" t="str">
        <f t="shared" si="93"/>
        <v/>
      </c>
      <c r="BW69" s="84" t="str">
        <f t="shared" si="94"/>
        <v/>
      </c>
      <c r="BX69" s="84" t="str">
        <f t="shared" si="95"/>
        <v/>
      </c>
      <c r="BY69" s="84" t="str">
        <f t="shared" si="96"/>
        <v/>
      </c>
      <c r="BZ69" s="85" t="str">
        <f t="shared" si="97"/>
        <v/>
      </c>
      <c r="CA69" s="84" t="str">
        <f t="shared" si="98"/>
        <v/>
      </c>
      <c r="CB69" s="84" t="str">
        <f t="shared" si="99"/>
        <v/>
      </c>
      <c r="CC69" s="84" t="str">
        <f t="shared" si="100"/>
        <v/>
      </c>
      <c r="CD69" s="84" t="str">
        <f t="shared" si="101"/>
        <v/>
      </c>
      <c r="CE69" s="84" t="str">
        <f t="shared" si="102"/>
        <v/>
      </c>
      <c r="CF69" s="84" t="str">
        <f t="shared" si="103"/>
        <v/>
      </c>
      <c r="CG69" s="84" t="str">
        <f t="shared" si="104"/>
        <v/>
      </c>
      <c r="CH69" s="84" t="str">
        <f t="shared" si="105"/>
        <v/>
      </c>
      <c r="CI69" s="84" t="str">
        <f t="shared" si="106"/>
        <v/>
      </c>
      <c r="CJ69" s="84" t="str">
        <f t="shared" si="107"/>
        <v/>
      </c>
      <c r="CK69" s="84" t="str">
        <f t="shared" si="108"/>
        <v/>
      </c>
      <c r="CL69" s="84" t="str">
        <f t="shared" si="109"/>
        <v/>
      </c>
      <c r="CM69" s="86" t="str">
        <f t="shared" si="110"/>
        <v/>
      </c>
    </row>
    <row r="70" spans="1:91" x14ac:dyDescent="0.2">
      <c r="A70" s="73"/>
      <c r="B70" s="94"/>
      <c r="C70" s="75"/>
      <c r="D70" s="75"/>
      <c r="E70" s="76"/>
      <c r="F70" s="76"/>
      <c r="G70" s="76"/>
      <c r="H70" s="75"/>
      <c r="I70" s="95"/>
      <c r="J70" s="103"/>
      <c r="K70" s="104"/>
      <c r="L70" s="77"/>
      <c r="M70" s="78"/>
      <c r="N70" s="78"/>
      <c r="O70" s="78"/>
      <c r="P70" s="80" t="str">
        <f t="shared" si="111"/>
        <v/>
      </c>
      <c r="Q70" s="78"/>
      <c r="R70" s="78"/>
      <c r="S70" s="80" t="str">
        <f t="shared" si="112"/>
        <v/>
      </c>
      <c r="T70" s="81"/>
      <c r="U70" s="82"/>
      <c r="V70" s="78"/>
      <c r="W70" s="78"/>
      <c r="X70" s="80" t="str">
        <f t="shared" si="113"/>
        <v/>
      </c>
      <c r="Y70" s="82"/>
      <c r="Z70" s="78"/>
      <c r="AA70" s="78"/>
      <c r="AB70" s="79" t="str">
        <f t="shared" si="114"/>
        <v/>
      </c>
      <c r="AC70" s="78"/>
      <c r="AD70" s="78"/>
      <c r="AE70" s="78"/>
      <c r="AF70" s="79" t="str">
        <f t="shared" si="115"/>
        <v/>
      </c>
      <c r="AG70" s="78"/>
      <c r="AH70" s="78"/>
      <c r="AI70" s="80" t="str">
        <f t="shared" si="116"/>
        <v/>
      </c>
      <c r="AJ70" s="82"/>
      <c r="AK70" s="78"/>
      <c r="AL70" s="78"/>
      <c r="AM70" s="79" t="str">
        <f t="shared" si="117"/>
        <v/>
      </c>
      <c r="AN70" s="78"/>
      <c r="AO70" s="78"/>
      <c r="AP70" s="78"/>
      <c r="AQ70" s="79" t="str">
        <f t="shared" si="118"/>
        <v/>
      </c>
      <c r="AR70" s="78"/>
      <c r="AS70" s="78"/>
      <c r="AT70" s="80" t="str">
        <f t="shared" si="119"/>
        <v/>
      </c>
      <c r="AU70" s="82"/>
      <c r="AV70" s="78"/>
      <c r="AW70" s="77"/>
      <c r="AX70" s="82"/>
      <c r="AY70" s="78"/>
      <c r="AZ70" s="78"/>
      <c r="BA70" s="82"/>
      <c r="BB70" s="77"/>
      <c r="BC70" s="83"/>
      <c r="BD70" s="83"/>
      <c r="BE70" s="163" t="str">
        <f t="shared" si="77"/>
        <v/>
      </c>
      <c r="BF70" s="85" t="str">
        <f>IF(A70="","",IF(K70="y",IF(#REF!="",((P70-X70)/BH70),IF(#REF!="",IF(AB70=P70,((AF70-X70)/BH70),((P70-X70)/(BH70+(AI70/100)))),IF(AQ70=X70,((P70-AQ70)/BH70),IF(AM70=AF70,((AQ70-X70)/BH70),((P70-X70)/(BH70+((AI70/100)+(AT70/100)))))))),(P70-X70)/BH70))</f>
        <v/>
      </c>
      <c r="BG70" s="84" t="str">
        <f t="shared" si="78"/>
        <v/>
      </c>
      <c r="BH70" s="85" t="str">
        <f t="shared" si="79"/>
        <v/>
      </c>
      <c r="BI70" s="84" t="str">
        <f t="shared" si="80"/>
        <v/>
      </c>
      <c r="BJ70" s="84" t="str">
        <f t="shared" si="81"/>
        <v/>
      </c>
      <c r="BK70" s="84" t="str">
        <f t="shared" si="82"/>
        <v/>
      </c>
      <c r="BL70" s="84" t="str">
        <f t="shared" si="83"/>
        <v/>
      </c>
      <c r="BM70" s="84" t="str">
        <f t="shared" si="84"/>
        <v/>
      </c>
      <c r="BN70" s="84" t="str">
        <f t="shared" si="85"/>
        <v/>
      </c>
      <c r="BO70" s="84" t="str">
        <f t="shared" si="86"/>
        <v/>
      </c>
      <c r="BP70" s="85" t="str">
        <f t="shared" si="87"/>
        <v/>
      </c>
      <c r="BQ70" s="84" t="str">
        <f t="shared" si="88"/>
        <v/>
      </c>
      <c r="BR70" s="84" t="str">
        <f t="shared" si="89"/>
        <v/>
      </c>
      <c r="BS70" s="84" t="str">
        <f t="shared" si="90"/>
        <v/>
      </c>
      <c r="BT70" s="84" t="str">
        <f t="shared" si="91"/>
        <v/>
      </c>
      <c r="BU70" s="84" t="str">
        <f t="shared" si="92"/>
        <v/>
      </c>
      <c r="BV70" s="85" t="str">
        <f t="shared" si="93"/>
        <v/>
      </c>
      <c r="BW70" s="84" t="str">
        <f t="shared" si="94"/>
        <v/>
      </c>
      <c r="BX70" s="84" t="str">
        <f t="shared" si="95"/>
        <v/>
      </c>
      <c r="BY70" s="84" t="str">
        <f t="shared" si="96"/>
        <v/>
      </c>
      <c r="BZ70" s="85" t="str">
        <f t="shared" si="97"/>
        <v/>
      </c>
      <c r="CA70" s="84" t="str">
        <f t="shared" si="98"/>
        <v/>
      </c>
      <c r="CB70" s="84" t="str">
        <f t="shared" si="99"/>
        <v/>
      </c>
      <c r="CC70" s="84" t="str">
        <f t="shared" si="100"/>
        <v/>
      </c>
      <c r="CD70" s="84" t="str">
        <f t="shared" si="101"/>
        <v/>
      </c>
      <c r="CE70" s="84" t="str">
        <f t="shared" si="102"/>
        <v/>
      </c>
      <c r="CF70" s="84" t="str">
        <f t="shared" si="103"/>
        <v/>
      </c>
      <c r="CG70" s="84" t="str">
        <f t="shared" si="104"/>
        <v/>
      </c>
      <c r="CH70" s="84" t="str">
        <f t="shared" si="105"/>
        <v/>
      </c>
      <c r="CI70" s="84" t="str">
        <f t="shared" si="106"/>
        <v/>
      </c>
      <c r="CJ70" s="84" t="str">
        <f t="shared" si="107"/>
        <v/>
      </c>
      <c r="CK70" s="84" t="str">
        <f t="shared" si="108"/>
        <v/>
      </c>
      <c r="CL70" s="84" t="str">
        <f t="shared" si="109"/>
        <v/>
      </c>
      <c r="CM70" s="86" t="str">
        <f t="shared" si="110"/>
        <v/>
      </c>
    </row>
    <row r="71" spans="1:91" x14ac:dyDescent="0.2">
      <c r="A71" s="73"/>
      <c r="B71" s="94"/>
      <c r="C71" s="75"/>
      <c r="D71" s="75"/>
      <c r="E71" s="76"/>
      <c r="F71" s="76"/>
      <c r="G71" s="76"/>
      <c r="H71" s="75"/>
      <c r="I71" s="95"/>
      <c r="J71" s="103"/>
      <c r="K71" s="104"/>
      <c r="L71" s="77"/>
      <c r="M71" s="78"/>
      <c r="N71" s="78"/>
      <c r="O71" s="78"/>
      <c r="P71" s="80" t="str">
        <f t="shared" si="111"/>
        <v/>
      </c>
      <c r="Q71" s="78"/>
      <c r="R71" s="78"/>
      <c r="S71" s="80" t="str">
        <f t="shared" si="112"/>
        <v/>
      </c>
      <c r="T71" s="81"/>
      <c r="U71" s="82"/>
      <c r="V71" s="78"/>
      <c r="W71" s="78"/>
      <c r="X71" s="80" t="str">
        <f t="shared" si="113"/>
        <v/>
      </c>
      <c r="Y71" s="82"/>
      <c r="Z71" s="78"/>
      <c r="AA71" s="78"/>
      <c r="AB71" s="79" t="str">
        <f t="shared" si="114"/>
        <v/>
      </c>
      <c r="AC71" s="78"/>
      <c r="AD71" s="78"/>
      <c r="AE71" s="78"/>
      <c r="AF71" s="79" t="str">
        <f t="shared" si="115"/>
        <v/>
      </c>
      <c r="AG71" s="78"/>
      <c r="AH71" s="78"/>
      <c r="AI71" s="80" t="str">
        <f t="shared" si="116"/>
        <v/>
      </c>
      <c r="AJ71" s="82"/>
      <c r="AK71" s="78"/>
      <c r="AL71" s="78"/>
      <c r="AM71" s="79" t="str">
        <f t="shared" si="117"/>
        <v/>
      </c>
      <c r="AN71" s="78"/>
      <c r="AO71" s="78"/>
      <c r="AP71" s="78"/>
      <c r="AQ71" s="79" t="str">
        <f t="shared" si="118"/>
        <v/>
      </c>
      <c r="AR71" s="78"/>
      <c r="AS71" s="78"/>
      <c r="AT71" s="80" t="str">
        <f t="shared" si="119"/>
        <v/>
      </c>
      <c r="AU71" s="82"/>
      <c r="AV71" s="78"/>
      <c r="AW71" s="77"/>
      <c r="AX71" s="82"/>
      <c r="AY71" s="78"/>
      <c r="AZ71" s="78"/>
      <c r="BA71" s="82"/>
      <c r="BB71" s="77"/>
      <c r="BC71" s="83"/>
      <c r="BD71" s="83"/>
      <c r="BE71" s="163" t="str">
        <f t="shared" si="77"/>
        <v/>
      </c>
      <c r="BF71" s="85" t="str">
        <f>IF(A71="","",IF(K71="y",IF(#REF!="",((P71-X71)/BH71),IF(#REF!="",IF(AB71=P71,((AF71-X71)/BH71),((P71-X71)/(BH71+(AI71/100)))),IF(AQ71=X71,((P71-AQ71)/BH71),IF(AM71=AF71,((AQ71-X71)/BH71),((P71-X71)/(BH71+((AI71/100)+(AT71/100)))))))),(P71-X71)/BH71))</f>
        <v/>
      </c>
      <c r="BG71" s="84" t="str">
        <f t="shared" si="78"/>
        <v/>
      </c>
      <c r="BH71" s="85" t="str">
        <f t="shared" si="79"/>
        <v/>
      </c>
      <c r="BI71" s="84" t="str">
        <f t="shared" si="80"/>
        <v/>
      </c>
      <c r="BJ71" s="84" t="str">
        <f t="shared" si="81"/>
        <v/>
      </c>
      <c r="BK71" s="84" t="str">
        <f t="shared" si="82"/>
        <v/>
      </c>
      <c r="BL71" s="84" t="str">
        <f t="shared" si="83"/>
        <v/>
      </c>
      <c r="BM71" s="84" t="str">
        <f t="shared" si="84"/>
        <v/>
      </c>
      <c r="BN71" s="84" t="str">
        <f t="shared" si="85"/>
        <v/>
      </c>
      <c r="BO71" s="84" t="str">
        <f t="shared" si="86"/>
        <v/>
      </c>
      <c r="BP71" s="85" t="str">
        <f t="shared" si="87"/>
        <v/>
      </c>
      <c r="BQ71" s="84" t="str">
        <f t="shared" si="88"/>
        <v/>
      </c>
      <c r="BR71" s="84" t="str">
        <f t="shared" si="89"/>
        <v/>
      </c>
      <c r="BS71" s="84" t="str">
        <f t="shared" si="90"/>
        <v/>
      </c>
      <c r="BT71" s="84" t="str">
        <f t="shared" si="91"/>
        <v/>
      </c>
      <c r="BU71" s="84" t="str">
        <f t="shared" si="92"/>
        <v/>
      </c>
      <c r="BV71" s="85" t="str">
        <f t="shared" si="93"/>
        <v/>
      </c>
      <c r="BW71" s="84" t="str">
        <f t="shared" si="94"/>
        <v/>
      </c>
      <c r="BX71" s="84" t="str">
        <f t="shared" si="95"/>
        <v/>
      </c>
      <c r="BY71" s="84" t="str">
        <f t="shared" si="96"/>
        <v/>
      </c>
      <c r="BZ71" s="85" t="str">
        <f t="shared" si="97"/>
        <v/>
      </c>
      <c r="CA71" s="84" t="str">
        <f t="shared" si="98"/>
        <v/>
      </c>
      <c r="CB71" s="84" t="str">
        <f t="shared" si="99"/>
        <v/>
      </c>
      <c r="CC71" s="84" t="str">
        <f t="shared" si="100"/>
        <v/>
      </c>
      <c r="CD71" s="84" t="str">
        <f t="shared" si="101"/>
        <v/>
      </c>
      <c r="CE71" s="84" t="str">
        <f t="shared" si="102"/>
        <v/>
      </c>
      <c r="CF71" s="84" t="str">
        <f t="shared" si="103"/>
        <v/>
      </c>
      <c r="CG71" s="84" t="str">
        <f t="shared" si="104"/>
        <v/>
      </c>
      <c r="CH71" s="84" t="str">
        <f t="shared" si="105"/>
        <v/>
      </c>
      <c r="CI71" s="84" t="str">
        <f t="shared" si="106"/>
        <v/>
      </c>
      <c r="CJ71" s="84" t="str">
        <f t="shared" si="107"/>
        <v/>
      </c>
      <c r="CK71" s="84" t="str">
        <f t="shared" si="108"/>
        <v/>
      </c>
      <c r="CL71" s="84" t="str">
        <f t="shared" si="109"/>
        <v/>
      </c>
      <c r="CM71" s="86" t="str">
        <f t="shared" si="110"/>
        <v/>
      </c>
    </row>
    <row r="72" spans="1:91" x14ac:dyDescent="0.2">
      <c r="A72" s="73"/>
      <c r="B72" s="94"/>
      <c r="C72" s="75"/>
      <c r="D72" s="75"/>
      <c r="E72" s="76"/>
      <c r="F72" s="76"/>
      <c r="G72" s="76"/>
      <c r="H72" s="75"/>
      <c r="I72" s="95"/>
      <c r="J72" s="103"/>
      <c r="K72" s="104"/>
      <c r="L72" s="77"/>
      <c r="M72" s="78"/>
      <c r="N72" s="78"/>
      <c r="O72" s="78"/>
      <c r="P72" s="80" t="str">
        <f t="shared" si="111"/>
        <v/>
      </c>
      <c r="Q72" s="78"/>
      <c r="R72" s="78"/>
      <c r="S72" s="80" t="str">
        <f t="shared" si="112"/>
        <v/>
      </c>
      <c r="T72" s="81"/>
      <c r="U72" s="82"/>
      <c r="V72" s="78"/>
      <c r="W72" s="78"/>
      <c r="X72" s="80" t="str">
        <f t="shared" si="113"/>
        <v/>
      </c>
      <c r="Y72" s="82"/>
      <c r="Z72" s="78"/>
      <c r="AA72" s="78"/>
      <c r="AB72" s="79" t="str">
        <f t="shared" si="114"/>
        <v/>
      </c>
      <c r="AC72" s="78"/>
      <c r="AD72" s="78"/>
      <c r="AE72" s="78"/>
      <c r="AF72" s="79" t="str">
        <f t="shared" si="115"/>
        <v/>
      </c>
      <c r="AG72" s="78"/>
      <c r="AH72" s="78"/>
      <c r="AI72" s="80" t="str">
        <f t="shared" si="116"/>
        <v/>
      </c>
      <c r="AJ72" s="82"/>
      <c r="AK72" s="78"/>
      <c r="AL72" s="78"/>
      <c r="AM72" s="79" t="str">
        <f t="shared" si="117"/>
        <v/>
      </c>
      <c r="AN72" s="78"/>
      <c r="AO72" s="78"/>
      <c r="AP72" s="78"/>
      <c r="AQ72" s="79" t="str">
        <f t="shared" si="118"/>
        <v/>
      </c>
      <c r="AR72" s="78"/>
      <c r="AS72" s="78"/>
      <c r="AT72" s="80" t="str">
        <f t="shared" si="119"/>
        <v/>
      </c>
      <c r="AU72" s="82"/>
      <c r="AV72" s="78"/>
      <c r="AW72" s="77"/>
      <c r="AX72" s="82"/>
      <c r="AY72" s="78"/>
      <c r="AZ72" s="78"/>
      <c r="BA72" s="82"/>
      <c r="BB72" s="77"/>
      <c r="BC72" s="83"/>
      <c r="BD72" s="83"/>
      <c r="BE72" s="163" t="str">
        <f t="shared" si="77"/>
        <v/>
      </c>
      <c r="BF72" s="85" t="str">
        <f>IF(A72="","",IF(K72="y",IF(#REF!="",((P72-X72)/BH72),IF(#REF!="",IF(AB72=P72,((AF72-X72)/BH72),((P72-X72)/(BH72+(AI72/100)))),IF(AQ72=X72,((P72-AQ72)/BH72),IF(AM72=AF72,((AQ72-X72)/BH72),((P72-X72)/(BH72+((AI72/100)+(AT72/100)))))))),(P72-X72)/BH72))</f>
        <v/>
      </c>
      <c r="BG72" s="84" t="str">
        <f t="shared" si="78"/>
        <v/>
      </c>
      <c r="BH72" s="85" t="str">
        <f t="shared" si="79"/>
        <v/>
      </c>
      <c r="BI72" s="84" t="str">
        <f t="shared" si="80"/>
        <v/>
      </c>
      <c r="BJ72" s="84" t="str">
        <f t="shared" si="81"/>
        <v/>
      </c>
      <c r="BK72" s="84" t="str">
        <f t="shared" si="82"/>
        <v/>
      </c>
      <c r="BL72" s="84" t="str">
        <f t="shared" si="83"/>
        <v/>
      </c>
      <c r="BM72" s="84" t="str">
        <f t="shared" si="84"/>
        <v/>
      </c>
      <c r="BN72" s="84" t="str">
        <f t="shared" si="85"/>
        <v/>
      </c>
      <c r="BO72" s="84" t="str">
        <f t="shared" si="86"/>
        <v/>
      </c>
      <c r="BP72" s="85" t="str">
        <f t="shared" si="87"/>
        <v/>
      </c>
      <c r="BQ72" s="84" t="str">
        <f t="shared" si="88"/>
        <v/>
      </c>
      <c r="BR72" s="84" t="str">
        <f t="shared" si="89"/>
        <v/>
      </c>
      <c r="BS72" s="84" t="str">
        <f t="shared" si="90"/>
        <v/>
      </c>
      <c r="BT72" s="84" t="str">
        <f t="shared" si="91"/>
        <v/>
      </c>
      <c r="BU72" s="84" t="str">
        <f t="shared" si="92"/>
        <v/>
      </c>
      <c r="BV72" s="85" t="str">
        <f t="shared" si="93"/>
        <v/>
      </c>
      <c r="BW72" s="84" t="str">
        <f t="shared" si="94"/>
        <v/>
      </c>
      <c r="BX72" s="84" t="str">
        <f t="shared" si="95"/>
        <v/>
      </c>
      <c r="BY72" s="84" t="str">
        <f t="shared" si="96"/>
        <v/>
      </c>
      <c r="BZ72" s="85" t="str">
        <f t="shared" si="97"/>
        <v/>
      </c>
      <c r="CA72" s="84" t="str">
        <f t="shared" si="98"/>
        <v/>
      </c>
      <c r="CB72" s="84" t="str">
        <f t="shared" si="99"/>
        <v/>
      </c>
      <c r="CC72" s="84" t="str">
        <f t="shared" si="100"/>
        <v/>
      </c>
      <c r="CD72" s="84" t="str">
        <f t="shared" si="101"/>
        <v/>
      </c>
      <c r="CE72" s="84" t="str">
        <f t="shared" si="102"/>
        <v/>
      </c>
      <c r="CF72" s="84" t="str">
        <f t="shared" si="103"/>
        <v/>
      </c>
      <c r="CG72" s="84" t="str">
        <f t="shared" si="104"/>
        <v/>
      </c>
      <c r="CH72" s="84" t="str">
        <f t="shared" si="105"/>
        <v/>
      </c>
      <c r="CI72" s="84" t="str">
        <f t="shared" si="106"/>
        <v/>
      </c>
      <c r="CJ72" s="84" t="str">
        <f t="shared" si="107"/>
        <v/>
      </c>
      <c r="CK72" s="84" t="str">
        <f t="shared" si="108"/>
        <v/>
      </c>
      <c r="CL72" s="84" t="str">
        <f t="shared" si="109"/>
        <v/>
      </c>
      <c r="CM72" s="86" t="str">
        <f t="shared" si="110"/>
        <v/>
      </c>
    </row>
    <row r="73" spans="1:91" x14ac:dyDescent="0.2">
      <c r="A73" s="73"/>
      <c r="B73" s="94"/>
      <c r="C73" s="75"/>
      <c r="D73" s="75"/>
      <c r="E73" s="76"/>
      <c r="F73" s="76"/>
      <c r="G73" s="76"/>
      <c r="H73" s="75"/>
      <c r="I73" s="95"/>
      <c r="J73" s="103"/>
      <c r="K73" s="104"/>
      <c r="L73" s="77"/>
      <c r="M73" s="78"/>
      <c r="N73" s="78"/>
      <c r="O73" s="78"/>
      <c r="P73" s="80" t="str">
        <f t="shared" si="111"/>
        <v/>
      </c>
      <c r="Q73" s="78"/>
      <c r="R73" s="78"/>
      <c r="S73" s="80" t="str">
        <f t="shared" si="112"/>
        <v/>
      </c>
      <c r="T73" s="81"/>
      <c r="U73" s="82"/>
      <c r="V73" s="78"/>
      <c r="W73" s="78"/>
      <c r="X73" s="80" t="str">
        <f t="shared" si="113"/>
        <v/>
      </c>
      <c r="Y73" s="82"/>
      <c r="Z73" s="78"/>
      <c r="AA73" s="78"/>
      <c r="AB73" s="79" t="str">
        <f t="shared" si="114"/>
        <v/>
      </c>
      <c r="AC73" s="78"/>
      <c r="AD73" s="78"/>
      <c r="AE73" s="78"/>
      <c r="AF73" s="79" t="str">
        <f t="shared" si="115"/>
        <v/>
      </c>
      <c r="AG73" s="78"/>
      <c r="AH73" s="78"/>
      <c r="AI73" s="80" t="str">
        <f t="shared" si="116"/>
        <v/>
      </c>
      <c r="AJ73" s="82"/>
      <c r="AK73" s="78"/>
      <c r="AL73" s="78"/>
      <c r="AM73" s="79" t="str">
        <f t="shared" si="117"/>
        <v/>
      </c>
      <c r="AN73" s="78"/>
      <c r="AO73" s="78"/>
      <c r="AP73" s="78"/>
      <c r="AQ73" s="79" t="str">
        <f t="shared" si="118"/>
        <v/>
      </c>
      <c r="AR73" s="78"/>
      <c r="AS73" s="78"/>
      <c r="AT73" s="80" t="str">
        <f t="shared" si="119"/>
        <v/>
      </c>
      <c r="AU73" s="82"/>
      <c r="AV73" s="78"/>
      <c r="AW73" s="77"/>
      <c r="AX73" s="82"/>
      <c r="AY73" s="78"/>
      <c r="AZ73" s="78"/>
      <c r="BA73" s="82"/>
      <c r="BB73" s="77"/>
      <c r="BC73" s="83"/>
      <c r="BD73" s="83"/>
      <c r="BE73" s="163" t="str">
        <f t="shared" si="77"/>
        <v/>
      </c>
      <c r="BF73" s="85" t="str">
        <f>IF(A73="","",IF(K73="y",IF(#REF!="",((P73-X73)/BH73),IF(#REF!="",IF(AB73=P73,((AF73-X73)/BH73),((P73-X73)/(BH73+(AI73/100)))),IF(AQ73=X73,((P73-AQ73)/BH73),IF(AM73=AF73,((AQ73-X73)/BH73),((P73-X73)/(BH73+((AI73/100)+(AT73/100)))))))),(P73-X73)/BH73))</f>
        <v/>
      </c>
      <c r="BG73" s="84" t="str">
        <f t="shared" si="78"/>
        <v/>
      </c>
      <c r="BH73" s="85" t="str">
        <f t="shared" si="79"/>
        <v/>
      </c>
      <c r="BI73" s="84" t="str">
        <f t="shared" si="80"/>
        <v/>
      </c>
      <c r="BJ73" s="84" t="str">
        <f t="shared" si="81"/>
        <v/>
      </c>
      <c r="BK73" s="84" t="str">
        <f t="shared" si="82"/>
        <v/>
      </c>
      <c r="BL73" s="84" t="str">
        <f t="shared" si="83"/>
        <v/>
      </c>
      <c r="BM73" s="84" t="str">
        <f t="shared" si="84"/>
        <v/>
      </c>
      <c r="BN73" s="84" t="str">
        <f t="shared" si="85"/>
        <v/>
      </c>
      <c r="BO73" s="84" t="str">
        <f t="shared" si="86"/>
        <v/>
      </c>
      <c r="BP73" s="85" t="str">
        <f t="shared" si="87"/>
        <v/>
      </c>
      <c r="BQ73" s="84" t="str">
        <f t="shared" si="88"/>
        <v/>
      </c>
      <c r="BR73" s="84" t="str">
        <f t="shared" si="89"/>
        <v/>
      </c>
      <c r="BS73" s="84" t="str">
        <f t="shared" si="90"/>
        <v/>
      </c>
      <c r="BT73" s="84" t="str">
        <f t="shared" si="91"/>
        <v/>
      </c>
      <c r="BU73" s="84" t="str">
        <f t="shared" si="92"/>
        <v/>
      </c>
      <c r="BV73" s="85" t="str">
        <f t="shared" si="93"/>
        <v/>
      </c>
      <c r="BW73" s="84" t="str">
        <f t="shared" si="94"/>
        <v/>
      </c>
      <c r="BX73" s="84" t="str">
        <f t="shared" si="95"/>
        <v/>
      </c>
      <c r="BY73" s="84" t="str">
        <f t="shared" si="96"/>
        <v/>
      </c>
      <c r="BZ73" s="85" t="str">
        <f t="shared" si="97"/>
        <v/>
      </c>
      <c r="CA73" s="84" t="str">
        <f t="shared" si="98"/>
        <v/>
      </c>
      <c r="CB73" s="84" t="str">
        <f t="shared" si="99"/>
        <v/>
      </c>
      <c r="CC73" s="84" t="str">
        <f t="shared" si="100"/>
        <v/>
      </c>
      <c r="CD73" s="84" t="str">
        <f t="shared" si="101"/>
        <v/>
      </c>
      <c r="CE73" s="84" t="str">
        <f t="shared" si="102"/>
        <v/>
      </c>
      <c r="CF73" s="84" t="str">
        <f t="shared" si="103"/>
        <v/>
      </c>
      <c r="CG73" s="84" t="str">
        <f t="shared" si="104"/>
        <v/>
      </c>
      <c r="CH73" s="84" t="str">
        <f t="shared" si="105"/>
        <v/>
      </c>
      <c r="CI73" s="84" t="str">
        <f t="shared" si="106"/>
        <v/>
      </c>
      <c r="CJ73" s="84" t="str">
        <f t="shared" si="107"/>
        <v/>
      </c>
      <c r="CK73" s="84" t="str">
        <f t="shared" si="108"/>
        <v/>
      </c>
      <c r="CL73" s="84" t="str">
        <f t="shared" si="109"/>
        <v/>
      </c>
      <c r="CM73" s="86" t="str">
        <f t="shared" si="110"/>
        <v/>
      </c>
    </row>
    <row r="74" spans="1:91" x14ac:dyDescent="0.2">
      <c r="A74" s="73"/>
      <c r="B74" s="94"/>
      <c r="C74" s="75"/>
      <c r="D74" s="75"/>
      <c r="E74" s="76"/>
      <c r="F74" s="76"/>
      <c r="G74" s="76"/>
      <c r="H74" s="75"/>
      <c r="I74" s="95"/>
      <c r="J74" s="103"/>
      <c r="K74" s="104"/>
      <c r="L74" s="77"/>
      <c r="M74" s="78"/>
      <c r="N74" s="78"/>
      <c r="O74" s="78"/>
      <c r="P74" s="80" t="str">
        <f t="shared" si="111"/>
        <v/>
      </c>
      <c r="Q74" s="78"/>
      <c r="R74" s="78"/>
      <c r="S74" s="80" t="str">
        <f t="shared" si="112"/>
        <v/>
      </c>
      <c r="T74" s="81"/>
      <c r="U74" s="82"/>
      <c r="V74" s="78"/>
      <c r="W74" s="78"/>
      <c r="X74" s="80" t="str">
        <f t="shared" si="113"/>
        <v/>
      </c>
      <c r="Y74" s="82"/>
      <c r="Z74" s="78"/>
      <c r="AA74" s="78"/>
      <c r="AB74" s="79" t="str">
        <f t="shared" si="114"/>
        <v/>
      </c>
      <c r="AC74" s="78"/>
      <c r="AD74" s="78"/>
      <c r="AE74" s="78"/>
      <c r="AF74" s="79" t="str">
        <f t="shared" si="115"/>
        <v/>
      </c>
      <c r="AG74" s="78"/>
      <c r="AH74" s="78"/>
      <c r="AI74" s="80" t="str">
        <f t="shared" si="116"/>
        <v/>
      </c>
      <c r="AJ74" s="82"/>
      <c r="AK74" s="78"/>
      <c r="AL74" s="78"/>
      <c r="AM74" s="79" t="str">
        <f t="shared" si="117"/>
        <v/>
      </c>
      <c r="AN74" s="78"/>
      <c r="AO74" s="78"/>
      <c r="AP74" s="78"/>
      <c r="AQ74" s="79" t="str">
        <f t="shared" si="118"/>
        <v/>
      </c>
      <c r="AR74" s="78"/>
      <c r="AS74" s="78"/>
      <c r="AT74" s="80" t="str">
        <f t="shared" si="119"/>
        <v/>
      </c>
      <c r="AU74" s="82"/>
      <c r="AV74" s="78"/>
      <c r="AW74" s="77"/>
      <c r="AX74" s="82"/>
      <c r="AY74" s="78"/>
      <c r="AZ74" s="78"/>
      <c r="BA74" s="82"/>
      <c r="BB74" s="77"/>
      <c r="BC74" s="83"/>
      <c r="BD74" s="83"/>
      <c r="BE74" s="163" t="str">
        <f t="shared" si="77"/>
        <v/>
      </c>
      <c r="BF74" s="85" t="str">
        <f>IF(A74="","",IF(K74="y",IF(#REF!="",((P74-X74)/BH74),IF(#REF!="",IF(AB74=P74,((AF74-X74)/BH74),((P74-X74)/(BH74+(AI74/100)))),IF(AQ74=X74,((P74-AQ74)/BH74),IF(AM74=AF74,((AQ74-X74)/BH74),((P74-X74)/(BH74+((AI74/100)+(AT74/100)))))))),(P74-X74)/BH74))</f>
        <v/>
      </c>
      <c r="BG74" s="84" t="str">
        <f t="shared" si="78"/>
        <v/>
      </c>
      <c r="BH74" s="85" t="str">
        <f t="shared" si="79"/>
        <v/>
      </c>
      <c r="BI74" s="84" t="str">
        <f t="shared" si="80"/>
        <v/>
      </c>
      <c r="BJ74" s="84" t="str">
        <f t="shared" si="81"/>
        <v/>
      </c>
      <c r="BK74" s="84" t="str">
        <f t="shared" si="82"/>
        <v/>
      </c>
      <c r="BL74" s="84" t="str">
        <f t="shared" si="83"/>
        <v/>
      </c>
      <c r="BM74" s="84" t="str">
        <f t="shared" si="84"/>
        <v/>
      </c>
      <c r="BN74" s="84" t="str">
        <f t="shared" si="85"/>
        <v/>
      </c>
      <c r="BO74" s="84" t="str">
        <f t="shared" si="86"/>
        <v/>
      </c>
      <c r="BP74" s="85" t="str">
        <f t="shared" si="87"/>
        <v/>
      </c>
      <c r="BQ74" s="84" t="str">
        <f t="shared" si="88"/>
        <v/>
      </c>
      <c r="BR74" s="84" t="str">
        <f t="shared" si="89"/>
        <v/>
      </c>
      <c r="BS74" s="84" t="str">
        <f t="shared" si="90"/>
        <v/>
      </c>
      <c r="BT74" s="84" t="str">
        <f t="shared" si="91"/>
        <v/>
      </c>
      <c r="BU74" s="84" t="str">
        <f t="shared" si="92"/>
        <v/>
      </c>
      <c r="BV74" s="85" t="str">
        <f t="shared" si="93"/>
        <v/>
      </c>
      <c r="BW74" s="84" t="str">
        <f t="shared" si="94"/>
        <v/>
      </c>
      <c r="BX74" s="84" t="str">
        <f t="shared" si="95"/>
        <v/>
      </c>
      <c r="BY74" s="84" t="str">
        <f t="shared" si="96"/>
        <v/>
      </c>
      <c r="BZ74" s="85" t="str">
        <f t="shared" si="97"/>
        <v/>
      </c>
      <c r="CA74" s="84" t="str">
        <f t="shared" si="98"/>
        <v/>
      </c>
      <c r="CB74" s="84" t="str">
        <f t="shared" si="99"/>
        <v/>
      </c>
      <c r="CC74" s="84" t="str">
        <f t="shared" si="100"/>
        <v/>
      </c>
      <c r="CD74" s="84" t="str">
        <f t="shared" si="101"/>
        <v/>
      </c>
      <c r="CE74" s="84" t="str">
        <f t="shared" si="102"/>
        <v/>
      </c>
      <c r="CF74" s="84" t="str">
        <f t="shared" si="103"/>
        <v/>
      </c>
      <c r="CG74" s="84" t="str">
        <f t="shared" si="104"/>
        <v/>
      </c>
      <c r="CH74" s="84" t="str">
        <f t="shared" si="105"/>
        <v/>
      </c>
      <c r="CI74" s="84" t="str">
        <f t="shared" si="106"/>
        <v/>
      </c>
      <c r="CJ74" s="84" t="str">
        <f t="shared" si="107"/>
        <v/>
      </c>
      <c r="CK74" s="84" t="str">
        <f t="shared" si="108"/>
        <v/>
      </c>
      <c r="CL74" s="84" t="str">
        <f t="shared" si="109"/>
        <v/>
      </c>
      <c r="CM74" s="86" t="str">
        <f t="shared" si="110"/>
        <v/>
      </c>
    </row>
    <row r="75" spans="1:91" x14ac:dyDescent="0.2">
      <c r="A75" s="73"/>
      <c r="B75" s="94"/>
      <c r="C75" s="75"/>
      <c r="D75" s="75"/>
      <c r="E75" s="76"/>
      <c r="F75" s="76"/>
      <c r="G75" s="76"/>
      <c r="H75" s="75"/>
      <c r="I75" s="95"/>
      <c r="J75" s="103"/>
      <c r="K75" s="104"/>
      <c r="L75" s="77"/>
      <c r="M75" s="78"/>
      <c r="N75" s="78"/>
      <c r="O75" s="78"/>
      <c r="P75" s="80" t="str">
        <f t="shared" si="111"/>
        <v/>
      </c>
      <c r="Q75" s="78"/>
      <c r="R75" s="78"/>
      <c r="S75" s="80" t="str">
        <f t="shared" si="112"/>
        <v/>
      </c>
      <c r="T75" s="81"/>
      <c r="U75" s="82"/>
      <c r="V75" s="78"/>
      <c r="W75" s="78"/>
      <c r="X75" s="80" t="str">
        <f t="shared" si="113"/>
        <v/>
      </c>
      <c r="Y75" s="82"/>
      <c r="Z75" s="78"/>
      <c r="AA75" s="78"/>
      <c r="AB75" s="79" t="str">
        <f t="shared" si="114"/>
        <v/>
      </c>
      <c r="AC75" s="78"/>
      <c r="AD75" s="78"/>
      <c r="AE75" s="78"/>
      <c r="AF75" s="79" t="str">
        <f t="shared" si="115"/>
        <v/>
      </c>
      <c r="AG75" s="78"/>
      <c r="AH75" s="78"/>
      <c r="AI75" s="80" t="str">
        <f t="shared" si="116"/>
        <v/>
      </c>
      <c r="AJ75" s="82"/>
      <c r="AK75" s="78"/>
      <c r="AL75" s="78"/>
      <c r="AM75" s="79" t="str">
        <f t="shared" si="117"/>
        <v/>
      </c>
      <c r="AN75" s="78"/>
      <c r="AO75" s="78"/>
      <c r="AP75" s="78"/>
      <c r="AQ75" s="79" t="str">
        <f t="shared" si="118"/>
        <v/>
      </c>
      <c r="AR75" s="78"/>
      <c r="AS75" s="78"/>
      <c r="AT75" s="80" t="str">
        <f t="shared" si="119"/>
        <v/>
      </c>
      <c r="AU75" s="82"/>
      <c r="AV75" s="78"/>
      <c r="AW75" s="77"/>
      <c r="AX75" s="82"/>
      <c r="AY75" s="78"/>
      <c r="AZ75" s="78"/>
      <c r="BA75" s="82"/>
      <c r="BB75" s="77"/>
      <c r="BC75" s="83"/>
      <c r="BD75" s="83"/>
      <c r="BE75" s="163" t="str">
        <f t="shared" si="77"/>
        <v/>
      </c>
      <c r="BF75" s="85" t="str">
        <f>IF(A75="","",IF(K75="y",IF(#REF!="",((P75-X75)/BH75),IF(#REF!="",IF(AB75=P75,((AF75-X75)/BH75),((P75-X75)/(BH75+(AI75/100)))),IF(AQ75=X75,((P75-AQ75)/BH75),IF(AM75=AF75,((AQ75-X75)/BH75),((P75-X75)/(BH75+((AI75/100)+(AT75/100)))))))),(P75-X75)/BH75))</f>
        <v/>
      </c>
      <c r="BG75" s="84" t="str">
        <f t="shared" si="78"/>
        <v/>
      </c>
      <c r="BH75" s="85" t="str">
        <f t="shared" si="79"/>
        <v/>
      </c>
      <c r="BI75" s="84" t="str">
        <f t="shared" si="80"/>
        <v/>
      </c>
      <c r="BJ75" s="84" t="str">
        <f t="shared" si="81"/>
        <v/>
      </c>
      <c r="BK75" s="84" t="str">
        <f t="shared" si="82"/>
        <v/>
      </c>
      <c r="BL75" s="84" t="str">
        <f t="shared" si="83"/>
        <v/>
      </c>
      <c r="BM75" s="84" t="str">
        <f t="shared" si="84"/>
        <v/>
      </c>
      <c r="BN75" s="84" t="str">
        <f t="shared" si="85"/>
        <v/>
      </c>
      <c r="BO75" s="84" t="str">
        <f t="shared" si="86"/>
        <v/>
      </c>
      <c r="BP75" s="85" t="str">
        <f t="shared" si="87"/>
        <v/>
      </c>
      <c r="BQ75" s="84" t="str">
        <f t="shared" si="88"/>
        <v/>
      </c>
      <c r="BR75" s="84" t="str">
        <f t="shared" si="89"/>
        <v/>
      </c>
      <c r="BS75" s="84" t="str">
        <f t="shared" si="90"/>
        <v/>
      </c>
      <c r="BT75" s="84" t="str">
        <f t="shared" si="91"/>
        <v/>
      </c>
      <c r="BU75" s="84" t="str">
        <f t="shared" si="92"/>
        <v/>
      </c>
      <c r="BV75" s="85" t="str">
        <f t="shared" si="93"/>
        <v/>
      </c>
      <c r="BW75" s="84" t="str">
        <f t="shared" si="94"/>
        <v/>
      </c>
      <c r="BX75" s="84" t="str">
        <f t="shared" si="95"/>
        <v/>
      </c>
      <c r="BY75" s="84" t="str">
        <f t="shared" si="96"/>
        <v/>
      </c>
      <c r="BZ75" s="85" t="str">
        <f t="shared" si="97"/>
        <v/>
      </c>
      <c r="CA75" s="84" t="str">
        <f t="shared" si="98"/>
        <v/>
      </c>
      <c r="CB75" s="84" t="str">
        <f t="shared" si="99"/>
        <v/>
      </c>
      <c r="CC75" s="84" t="str">
        <f t="shared" si="100"/>
        <v/>
      </c>
      <c r="CD75" s="84" t="str">
        <f t="shared" si="101"/>
        <v/>
      </c>
      <c r="CE75" s="84" t="str">
        <f t="shared" si="102"/>
        <v/>
      </c>
      <c r="CF75" s="84" t="str">
        <f t="shared" si="103"/>
        <v/>
      </c>
      <c r="CG75" s="84" t="str">
        <f t="shared" si="104"/>
        <v/>
      </c>
      <c r="CH75" s="84" t="str">
        <f t="shared" si="105"/>
        <v/>
      </c>
      <c r="CI75" s="84" t="str">
        <f t="shared" si="106"/>
        <v/>
      </c>
      <c r="CJ75" s="84" t="str">
        <f t="shared" si="107"/>
        <v/>
      </c>
      <c r="CK75" s="84" t="str">
        <f t="shared" si="108"/>
        <v/>
      </c>
      <c r="CL75" s="84" t="str">
        <f t="shared" si="109"/>
        <v/>
      </c>
      <c r="CM75" s="86" t="str">
        <f t="shared" si="110"/>
        <v/>
      </c>
    </row>
    <row r="76" spans="1:91" x14ac:dyDescent="0.2">
      <c r="A76" s="73"/>
      <c r="B76" s="94"/>
      <c r="C76" s="75"/>
      <c r="D76" s="75"/>
      <c r="E76" s="76"/>
      <c r="F76" s="76"/>
      <c r="G76" s="76"/>
      <c r="H76" s="75"/>
      <c r="I76" s="95"/>
      <c r="J76" s="103"/>
      <c r="K76" s="104"/>
      <c r="L76" s="77"/>
      <c r="M76" s="78"/>
      <c r="N76" s="78"/>
      <c r="O76" s="78"/>
      <c r="P76" s="80" t="str">
        <f t="shared" si="111"/>
        <v/>
      </c>
      <c r="Q76" s="78"/>
      <c r="R76" s="78"/>
      <c r="S76" s="80" t="str">
        <f t="shared" si="112"/>
        <v/>
      </c>
      <c r="T76" s="81"/>
      <c r="U76" s="82"/>
      <c r="V76" s="78"/>
      <c r="W76" s="78"/>
      <c r="X76" s="80" t="str">
        <f t="shared" si="113"/>
        <v/>
      </c>
      <c r="Y76" s="82"/>
      <c r="Z76" s="78"/>
      <c r="AA76" s="78"/>
      <c r="AB76" s="79" t="str">
        <f t="shared" si="114"/>
        <v/>
      </c>
      <c r="AC76" s="78"/>
      <c r="AD76" s="78"/>
      <c r="AE76" s="78"/>
      <c r="AF76" s="79" t="str">
        <f t="shared" si="115"/>
        <v/>
      </c>
      <c r="AG76" s="78"/>
      <c r="AH76" s="78"/>
      <c r="AI76" s="80" t="str">
        <f t="shared" si="116"/>
        <v/>
      </c>
      <c r="AJ76" s="82"/>
      <c r="AK76" s="78"/>
      <c r="AL76" s="78"/>
      <c r="AM76" s="79" t="str">
        <f t="shared" si="117"/>
        <v/>
      </c>
      <c r="AN76" s="78"/>
      <c r="AO76" s="78"/>
      <c r="AP76" s="78"/>
      <c r="AQ76" s="79" t="str">
        <f t="shared" si="118"/>
        <v/>
      </c>
      <c r="AR76" s="78"/>
      <c r="AS76" s="78"/>
      <c r="AT76" s="80" t="str">
        <f t="shared" si="119"/>
        <v/>
      </c>
      <c r="AU76" s="82"/>
      <c r="AV76" s="78"/>
      <c r="AW76" s="77"/>
      <c r="AX76" s="82"/>
      <c r="AY76" s="78"/>
      <c r="AZ76" s="78"/>
      <c r="BA76" s="82"/>
      <c r="BB76" s="77"/>
      <c r="BC76" s="83"/>
      <c r="BD76" s="83"/>
      <c r="BE76" s="163" t="str">
        <f t="shared" si="77"/>
        <v/>
      </c>
      <c r="BF76" s="85" t="str">
        <f>IF(A76="","",IF(K76="y",IF(#REF!="",((P76-X76)/BH76),IF(#REF!="",IF(AB76=P76,((AF76-X76)/BH76),((P76-X76)/(BH76+(AI76/100)))),IF(AQ76=X76,((P76-AQ76)/BH76),IF(AM76=AF76,((AQ76-X76)/BH76),((P76-X76)/(BH76+((AI76/100)+(AT76/100)))))))),(P76-X76)/BH76))</f>
        <v/>
      </c>
      <c r="BG76" s="84" t="str">
        <f t="shared" si="78"/>
        <v/>
      </c>
      <c r="BH76" s="85" t="str">
        <f t="shared" si="79"/>
        <v/>
      </c>
      <c r="BI76" s="84" t="str">
        <f t="shared" si="80"/>
        <v/>
      </c>
      <c r="BJ76" s="84" t="str">
        <f t="shared" si="81"/>
        <v/>
      </c>
      <c r="BK76" s="84" t="str">
        <f t="shared" si="82"/>
        <v/>
      </c>
      <c r="BL76" s="84" t="str">
        <f t="shared" si="83"/>
        <v/>
      </c>
      <c r="BM76" s="84" t="str">
        <f t="shared" si="84"/>
        <v/>
      </c>
      <c r="BN76" s="84" t="str">
        <f t="shared" si="85"/>
        <v/>
      </c>
      <c r="BO76" s="84" t="str">
        <f t="shared" si="86"/>
        <v/>
      </c>
      <c r="BP76" s="85" t="str">
        <f t="shared" si="87"/>
        <v/>
      </c>
      <c r="BQ76" s="84" t="str">
        <f t="shared" si="88"/>
        <v/>
      </c>
      <c r="BR76" s="84" t="str">
        <f t="shared" si="89"/>
        <v/>
      </c>
      <c r="BS76" s="84" t="str">
        <f t="shared" si="90"/>
        <v/>
      </c>
      <c r="BT76" s="84" t="str">
        <f t="shared" si="91"/>
        <v/>
      </c>
      <c r="BU76" s="84" t="str">
        <f t="shared" si="92"/>
        <v/>
      </c>
      <c r="BV76" s="85" t="str">
        <f t="shared" si="93"/>
        <v/>
      </c>
      <c r="BW76" s="84" t="str">
        <f t="shared" si="94"/>
        <v/>
      </c>
      <c r="BX76" s="84" t="str">
        <f t="shared" si="95"/>
        <v/>
      </c>
      <c r="BY76" s="84" t="str">
        <f t="shared" si="96"/>
        <v/>
      </c>
      <c r="BZ76" s="85" t="str">
        <f t="shared" si="97"/>
        <v/>
      </c>
      <c r="CA76" s="84" t="str">
        <f t="shared" si="98"/>
        <v/>
      </c>
      <c r="CB76" s="84" t="str">
        <f t="shared" si="99"/>
        <v/>
      </c>
      <c r="CC76" s="84" t="str">
        <f t="shared" si="100"/>
        <v/>
      </c>
      <c r="CD76" s="84" t="str">
        <f t="shared" si="101"/>
        <v/>
      </c>
      <c r="CE76" s="84" t="str">
        <f t="shared" si="102"/>
        <v/>
      </c>
      <c r="CF76" s="84" t="str">
        <f t="shared" si="103"/>
        <v/>
      </c>
      <c r="CG76" s="84" t="str">
        <f t="shared" si="104"/>
        <v/>
      </c>
      <c r="CH76" s="84" t="str">
        <f t="shared" si="105"/>
        <v/>
      </c>
      <c r="CI76" s="84" t="str">
        <f t="shared" si="106"/>
        <v/>
      </c>
      <c r="CJ76" s="84" t="str">
        <f t="shared" si="107"/>
        <v/>
      </c>
      <c r="CK76" s="84" t="str">
        <f t="shared" si="108"/>
        <v/>
      </c>
      <c r="CL76" s="84" t="str">
        <f t="shared" si="109"/>
        <v/>
      </c>
      <c r="CM76" s="86" t="str">
        <f t="shared" si="110"/>
        <v/>
      </c>
    </row>
    <row r="77" spans="1:91" x14ac:dyDescent="0.2">
      <c r="A77" s="73"/>
      <c r="B77" s="94"/>
      <c r="C77" s="75"/>
      <c r="D77" s="75"/>
      <c r="E77" s="76"/>
      <c r="F77" s="76"/>
      <c r="G77" s="76"/>
      <c r="H77" s="75"/>
      <c r="I77" s="95"/>
      <c r="J77" s="103"/>
      <c r="K77" s="104"/>
      <c r="L77" s="77"/>
      <c r="M77" s="78"/>
      <c r="N77" s="78"/>
      <c r="O77" s="78"/>
      <c r="P77" s="80" t="str">
        <f t="shared" si="111"/>
        <v/>
      </c>
      <c r="Q77" s="78"/>
      <c r="R77" s="78"/>
      <c r="S77" s="80" t="str">
        <f t="shared" si="112"/>
        <v/>
      </c>
      <c r="T77" s="81"/>
      <c r="U77" s="82"/>
      <c r="V77" s="78"/>
      <c r="W77" s="78"/>
      <c r="X77" s="80" t="str">
        <f t="shared" si="113"/>
        <v/>
      </c>
      <c r="Y77" s="82"/>
      <c r="Z77" s="78"/>
      <c r="AA77" s="78"/>
      <c r="AB77" s="79" t="str">
        <f t="shared" si="114"/>
        <v/>
      </c>
      <c r="AC77" s="78"/>
      <c r="AD77" s="78"/>
      <c r="AE77" s="78"/>
      <c r="AF77" s="79" t="str">
        <f t="shared" si="115"/>
        <v/>
      </c>
      <c r="AG77" s="78"/>
      <c r="AH77" s="78"/>
      <c r="AI77" s="80" t="str">
        <f t="shared" si="116"/>
        <v/>
      </c>
      <c r="AJ77" s="82"/>
      <c r="AK77" s="78"/>
      <c r="AL77" s="78"/>
      <c r="AM77" s="79" t="str">
        <f t="shared" si="117"/>
        <v/>
      </c>
      <c r="AN77" s="78"/>
      <c r="AO77" s="78"/>
      <c r="AP77" s="78"/>
      <c r="AQ77" s="79" t="str">
        <f t="shared" si="118"/>
        <v/>
      </c>
      <c r="AR77" s="78"/>
      <c r="AS77" s="78"/>
      <c r="AT77" s="80" t="str">
        <f t="shared" si="119"/>
        <v/>
      </c>
      <c r="AU77" s="82"/>
      <c r="AV77" s="78"/>
      <c r="AW77" s="77"/>
      <c r="AX77" s="82"/>
      <c r="AY77" s="78"/>
      <c r="AZ77" s="78"/>
      <c r="BA77" s="82"/>
      <c r="BB77" s="77"/>
      <c r="BC77" s="83"/>
      <c r="BD77" s="83"/>
      <c r="BE77" s="163" t="str">
        <f t="shared" si="77"/>
        <v/>
      </c>
      <c r="BF77" s="85" t="str">
        <f>IF(A77="","",IF(K77="y",IF(#REF!="",((P77-X77)/BH77),IF(#REF!="",IF(AB77=P77,((AF77-X77)/BH77),((P77-X77)/(BH77+(AI77/100)))),IF(AQ77=X77,((P77-AQ77)/BH77),IF(AM77=AF77,((AQ77-X77)/BH77),((P77-X77)/(BH77+((AI77/100)+(AT77/100)))))))),(P77-X77)/BH77))</f>
        <v/>
      </c>
      <c r="BG77" s="84" t="str">
        <f t="shared" si="78"/>
        <v/>
      </c>
      <c r="BH77" s="85" t="str">
        <f t="shared" si="79"/>
        <v/>
      </c>
      <c r="BI77" s="84" t="str">
        <f t="shared" si="80"/>
        <v/>
      </c>
      <c r="BJ77" s="84" t="str">
        <f t="shared" si="81"/>
        <v/>
      </c>
      <c r="BK77" s="84" t="str">
        <f t="shared" si="82"/>
        <v/>
      </c>
      <c r="BL77" s="84" t="str">
        <f t="shared" si="83"/>
        <v/>
      </c>
      <c r="BM77" s="84" t="str">
        <f t="shared" si="84"/>
        <v/>
      </c>
      <c r="BN77" s="84" t="str">
        <f t="shared" si="85"/>
        <v/>
      </c>
      <c r="BO77" s="84" t="str">
        <f t="shared" si="86"/>
        <v/>
      </c>
      <c r="BP77" s="85" t="str">
        <f t="shared" si="87"/>
        <v/>
      </c>
      <c r="BQ77" s="84" t="str">
        <f t="shared" si="88"/>
        <v/>
      </c>
      <c r="BR77" s="84" t="str">
        <f t="shared" si="89"/>
        <v/>
      </c>
      <c r="BS77" s="84" t="str">
        <f t="shared" si="90"/>
        <v/>
      </c>
      <c r="BT77" s="84" t="str">
        <f t="shared" si="91"/>
        <v/>
      </c>
      <c r="BU77" s="84" t="str">
        <f t="shared" si="92"/>
        <v/>
      </c>
      <c r="BV77" s="85" t="str">
        <f t="shared" si="93"/>
        <v/>
      </c>
      <c r="BW77" s="84" t="str">
        <f t="shared" si="94"/>
        <v/>
      </c>
      <c r="BX77" s="84" t="str">
        <f t="shared" si="95"/>
        <v/>
      </c>
      <c r="BY77" s="84" t="str">
        <f t="shared" si="96"/>
        <v/>
      </c>
      <c r="BZ77" s="85" t="str">
        <f t="shared" si="97"/>
        <v/>
      </c>
      <c r="CA77" s="84" t="str">
        <f t="shared" si="98"/>
        <v/>
      </c>
      <c r="CB77" s="84" t="str">
        <f t="shared" si="99"/>
        <v/>
      </c>
      <c r="CC77" s="84" t="str">
        <f t="shared" si="100"/>
        <v/>
      </c>
      <c r="CD77" s="84" t="str">
        <f t="shared" si="101"/>
        <v/>
      </c>
      <c r="CE77" s="84" t="str">
        <f t="shared" si="102"/>
        <v/>
      </c>
      <c r="CF77" s="84" t="str">
        <f t="shared" si="103"/>
        <v/>
      </c>
      <c r="CG77" s="84" t="str">
        <f t="shared" si="104"/>
        <v/>
      </c>
      <c r="CH77" s="84" t="str">
        <f t="shared" si="105"/>
        <v/>
      </c>
      <c r="CI77" s="84" t="str">
        <f t="shared" si="106"/>
        <v/>
      </c>
      <c r="CJ77" s="84" t="str">
        <f t="shared" si="107"/>
        <v/>
      </c>
      <c r="CK77" s="84" t="str">
        <f t="shared" si="108"/>
        <v/>
      </c>
      <c r="CL77" s="84" t="str">
        <f t="shared" si="109"/>
        <v/>
      </c>
      <c r="CM77" s="86" t="str">
        <f t="shared" si="110"/>
        <v/>
      </c>
    </row>
    <row r="78" spans="1:91" x14ac:dyDescent="0.2">
      <c r="A78" s="73"/>
      <c r="B78" s="94"/>
      <c r="C78" s="75"/>
      <c r="D78" s="75"/>
      <c r="E78" s="76"/>
      <c r="F78" s="76"/>
      <c r="G78" s="76"/>
      <c r="H78" s="75"/>
      <c r="I78" s="95"/>
      <c r="J78" s="103"/>
      <c r="K78" s="104"/>
      <c r="L78" s="77"/>
      <c r="M78" s="78"/>
      <c r="N78" s="78"/>
      <c r="O78" s="78"/>
      <c r="P78" s="80" t="str">
        <f t="shared" si="111"/>
        <v/>
      </c>
      <c r="Q78" s="78"/>
      <c r="R78" s="78"/>
      <c r="S78" s="80" t="str">
        <f t="shared" si="112"/>
        <v/>
      </c>
      <c r="T78" s="81"/>
      <c r="U78" s="82"/>
      <c r="V78" s="78"/>
      <c r="W78" s="78"/>
      <c r="X78" s="80" t="str">
        <f t="shared" si="113"/>
        <v/>
      </c>
      <c r="Y78" s="82"/>
      <c r="Z78" s="78"/>
      <c r="AA78" s="78"/>
      <c r="AB78" s="79" t="str">
        <f t="shared" si="114"/>
        <v/>
      </c>
      <c r="AC78" s="78"/>
      <c r="AD78" s="78"/>
      <c r="AE78" s="78"/>
      <c r="AF78" s="79" t="str">
        <f t="shared" si="115"/>
        <v/>
      </c>
      <c r="AG78" s="78"/>
      <c r="AH78" s="78"/>
      <c r="AI78" s="80" t="str">
        <f t="shared" si="116"/>
        <v/>
      </c>
      <c r="AJ78" s="82"/>
      <c r="AK78" s="78"/>
      <c r="AL78" s="78"/>
      <c r="AM78" s="79" t="str">
        <f t="shared" si="117"/>
        <v/>
      </c>
      <c r="AN78" s="78"/>
      <c r="AO78" s="78"/>
      <c r="AP78" s="78"/>
      <c r="AQ78" s="79" t="str">
        <f t="shared" si="118"/>
        <v/>
      </c>
      <c r="AR78" s="78"/>
      <c r="AS78" s="78"/>
      <c r="AT78" s="80" t="str">
        <f t="shared" si="119"/>
        <v/>
      </c>
      <c r="AU78" s="82"/>
      <c r="AV78" s="78"/>
      <c r="AW78" s="77"/>
      <c r="AX78" s="82"/>
      <c r="AY78" s="78"/>
      <c r="AZ78" s="78"/>
      <c r="BA78" s="82"/>
      <c r="BB78" s="77"/>
      <c r="BC78" s="83"/>
      <c r="BD78" s="83"/>
      <c r="BE78" s="163" t="str">
        <f t="shared" si="77"/>
        <v/>
      </c>
      <c r="BF78" s="85" t="str">
        <f>IF(A78="","",IF(K78="y",IF(#REF!="",((P78-X78)/BH78),IF(#REF!="",IF(AB78=P78,((AF78-X78)/BH78),((P78-X78)/(BH78+(AI78/100)))),IF(AQ78=X78,((P78-AQ78)/BH78),IF(AM78=AF78,((AQ78-X78)/BH78),((P78-X78)/(BH78+((AI78/100)+(AT78/100)))))))),(P78-X78)/BH78))</f>
        <v/>
      </c>
      <c r="BG78" s="84" t="str">
        <f t="shared" si="78"/>
        <v/>
      </c>
      <c r="BH78" s="85" t="str">
        <f t="shared" si="79"/>
        <v/>
      </c>
      <c r="BI78" s="84" t="str">
        <f t="shared" si="80"/>
        <v/>
      </c>
      <c r="BJ78" s="84" t="str">
        <f t="shared" si="81"/>
        <v/>
      </c>
      <c r="BK78" s="84" t="str">
        <f t="shared" si="82"/>
        <v/>
      </c>
      <c r="BL78" s="84" t="str">
        <f t="shared" si="83"/>
        <v/>
      </c>
      <c r="BM78" s="84" t="str">
        <f t="shared" si="84"/>
        <v/>
      </c>
      <c r="BN78" s="84" t="str">
        <f t="shared" si="85"/>
        <v/>
      </c>
      <c r="BO78" s="84" t="str">
        <f t="shared" si="86"/>
        <v/>
      </c>
      <c r="BP78" s="85" t="str">
        <f t="shared" si="87"/>
        <v/>
      </c>
      <c r="BQ78" s="84" t="str">
        <f t="shared" si="88"/>
        <v/>
      </c>
      <c r="BR78" s="84" t="str">
        <f t="shared" si="89"/>
        <v/>
      </c>
      <c r="BS78" s="84" t="str">
        <f t="shared" si="90"/>
        <v/>
      </c>
      <c r="BT78" s="84" t="str">
        <f t="shared" si="91"/>
        <v/>
      </c>
      <c r="BU78" s="84" t="str">
        <f t="shared" si="92"/>
        <v/>
      </c>
      <c r="BV78" s="85" t="str">
        <f t="shared" si="93"/>
        <v/>
      </c>
      <c r="BW78" s="84" t="str">
        <f t="shared" si="94"/>
        <v/>
      </c>
      <c r="BX78" s="84" t="str">
        <f t="shared" si="95"/>
        <v/>
      </c>
      <c r="BY78" s="84" t="str">
        <f t="shared" si="96"/>
        <v/>
      </c>
      <c r="BZ78" s="85" t="str">
        <f t="shared" si="97"/>
        <v/>
      </c>
      <c r="CA78" s="84" t="str">
        <f t="shared" si="98"/>
        <v/>
      </c>
      <c r="CB78" s="84" t="str">
        <f t="shared" si="99"/>
        <v/>
      </c>
      <c r="CC78" s="84" t="str">
        <f t="shared" si="100"/>
        <v/>
      </c>
      <c r="CD78" s="84" t="str">
        <f t="shared" si="101"/>
        <v/>
      </c>
      <c r="CE78" s="84" t="str">
        <f t="shared" si="102"/>
        <v/>
      </c>
      <c r="CF78" s="84" t="str">
        <f t="shared" si="103"/>
        <v/>
      </c>
      <c r="CG78" s="84" t="str">
        <f t="shared" si="104"/>
        <v/>
      </c>
      <c r="CH78" s="84" t="str">
        <f t="shared" si="105"/>
        <v/>
      </c>
      <c r="CI78" s="84" t="str">
        <f t="shared" si="106"/>
        <v/>
      </c>
      <c r="CJ78" s="84" t="str">
        <f t="shared" si="107"/>
        <v/>
      </c>
      <c r="CK78" s="84" t="str">
        <f t="shared" si="108"/>
        <v/>
      </c>
      <c r="CL78" s="84" t="str">
        <f t="shared" si="109"/>
        <v/>
      </c>
      <c r="CM78" s="86" t="str">
        <f t="shared" si="110"/>
        <v/>
      </c>
    </row>
    <row r="79" spans="1:91" x14ac:dyDescent="0.2">
      <c r="A79" s="73"/>
      <c r="B79" s="94"/>
      <c r="C79" s="75"/>
      <c r="D79" s="75"/>
      <c r="E79" s="76"/>
      <c r="F79" s="76"/>
      <c r="G79" s="76"/>
      <c r="H79" s="75"/>
      <c r="I79" s="95"/>
      <c r="J79" s="103"/>
      <c r="K79" s="104"/>
      <c r="L79" s="77"/>
      <c r="M79" s="78"/>
      <c r="N79" s="78"/>
      <c r="O79" s="78"/>
      <c r="P79" s="80" t="str">
        <f t="shared" si="111"/>
        <v/>
      </c>
      <c r="Q79" s="78"/>
      <c r="R79" s="78"/>
      <c r="S79" s="80" t="str">
        <f t="shared" si="112"/>
        <v/>
      </c>
      <c r="T79" s="81"/>
      <c r="U79" s="82"/>
      <c r="V79" s="78"/>
      <c r="W79" s="78"/>
      <c r="X79" s="80" t="str">
        <f t="shared" si="113"/>
        <v/>
      </c>
      <c r="Y79" s="82"/>
      <c r="Z79" s="78"/>
      <c r="AA79" s="78"/>
      <c r="AB79" s="79" t="str">
        <f t="shared" si="114"/>
        <v/>
      </c>
      <c r="AC79" s="78"/>
      <c r="AD79" s="78"/>
      <c r="AE79" s="78"/>
      <c r="AF79" s="79" t="str">
        <f t="shared" si="115"/>
        <v/>
      </c>
      <c r="AG79" s="78"/>
      <c r="AH79" s="78"/>
      <c r="AI79" s="80" t="str">
        <f t="shared" si="116"/>
        <v/>
      </c>
      <c r="AJ79" s="82"/>
      <c r="AK79" s="78"/>
      <c r="AL79" s="78"/>
      <c r="AM79" s="79" t="str">
        <f t="shared" si="117"/>
        <v/>
      </c>
      <c r="AN79" s="78"/>
      <c r="AO79" s="78"/>
      <c r="AP79" s="78"/>
      <c r="AQ79" s="79" t="str">
        <f t="shared" si="118"/>
        <v/>
      </c>
      <c r="AR79" s="78"/>
      <c r="AS79" s="78"/>
      <c r="AT79" s="80" t="str">
        <f t="shared" si="119"/>
        <v/>
      </c>
      <c r="AU79" s="82"/>
      <c r="AV79" s="78"/>
      <c r="AW79" s="77"/>
      <c r="AX79" s="82"/>
      <c r="AY79" s="78"/>
      <c r="AZ79" s="78"/>
      <c r="BA79" s="82"/>
      <c r="BB79" s="77"/>
      <c r="BC79" s="83"/>
      <c r="BD79" s="83"/>
      <c r="BE79" s="163" t="str">
        <f t="shared" si="77"/>
        <v/>
      </c>
      <c r="BF79" s="85" t="str">
        <f>IF(A79="","",IF(K79="y",IF(#REF!="",((P79-X79)/BH79),IF(#REF!="",IF(AB79=P79,((AF79-X79)/BH79),((P79-X79)/(BH79+(AI79/100)))),IF(AQ79=X79,((P79-AQ79)/BH79),IF(AM79=AF79,((AQ79-X79)/BH79),((P79-X79)/(BH79+((AI79/100)+(AT79/100)))))))),(P79-X79)/BH79))</f>
        <v/>
      </c>
      <c r="BG79" s="84" t="str">
        <f t="shared" si="78"/>
        <v/>
      </c>
      <c r="BH79" s="85" t="str">
        <f t="shared" si="79"/>
        <v/>
      </c>
      <c r="BI79" s="84" t="str">
        <f t="shared" si="80"/>
        <v/>
      </c>
      <c r="BJ79" s="84" t="str">
        <f t="shared" si="81"/>
        <v/>
      </c>
      <c r="BK79" s="84" t="str">
        <f t="shared" si="82"/>
        <v/>
      </c>
      <c r="BL79" s="84" t="str">
        <f t="shared" si="83"/>
        <v/>
      </c>
      <c r="BM79" s="84" t="str">
        <f t="shared" si="84"/>
        <v/>
      </c>
      <c r="BN79" s="84" t="str">
        <f t="shared" si="85"/>
        <v/>
      </c>
      <c r="BO79" s="84" t="str">
        <f t="shared" si="86"/>
        <v/>
      </c>
      <c r="BP79" s="85" t="str">
        <f t="shared" si="87"/>
        <v/>
      </c>
      <c r="BQ79" s="84" t="str">
        <f t="shared" si="88"/>
        <v/>
      </c>
      <c r="BR79" s="84" t="str">
        <f t="shared" si="89"/>
        <v/>
      </c>
      <c r="BS79" s="84" t="str">
        <f t="shared" si="90"/>
        <v/>
      </c>
      <c r="BT79" s="84" t="str">
        <f t="shared" si="91"/>
        <v/>
      </c>
      <c r="BU79" s="84" t="str">
        <f t="shared" si="92"/>
        <v/>
      </c>
      <c r="BV79" s="85" t="str">
        <f t="shared" si="93"/>
        <v/>
      </c>
      <c r="BW79" s="84" t="str">
        <f t="shared" si="94"/>
        <v/>
      </c>
      <c r="BX79" s="84" t="str">
        <f t="shared" si="95"/>
        <v/>
      </c>
      <c r="BY79" s="84" t="str">
        <f t="shared" si="96"/>
        <v/>
      </c>
      <c r="BZ79" s="85" t="str">
        <f t="shared" si="97"/>
        <v/>
      </c>
      <c r="CA79" s="84" t="str">
        <f t="shared" si="98"/>
        <v/>
      </c>
      <c r="CB79" s="84" t="str">
        <f t="shared" si="99"/>
        <v/>
      </c>
      <c r="CC79" s="84" t="str">
        <f t="shared" si="100"/>
        <v/>
      </c>
      <c r="CD79" s="84" t="str">
        <f t="shared" si="101"/>
        <v/>
      </c>
      <c r="CE79" s="84" t="str">
        <f t="shared" si="102"/>
        <v/>
      </c>
      <c r="CF79" s="84" t="str">
        <f t="shared" si="103"/>
        <v/>
      </c>
      <c r="CG79" s="84" t="str">
        <f t="shared" si="104"/>
        <v/>
      </c>
      <c r="CH79" s="84" t="str">
        <f t="shared" si="105"/>
        <v/>
      </c>
      <c r="CI79" s="84" t="str">
        <f t="shared" si="106"/>
        <v/>
      </c>
      <c r="CJ79" s="84" t="str">
        <f t="shared" si="107"/>
        <v/>
      </c>
      <c r="CK79" s="84" t="str">
        <f t="shared" si="108"/>
        <v/>
      </c>
      <c r="CL79" s="84" t="str">
        <f t="shared" si="109"/>
        <v/>
      </c>
      <c r="CM79" s="86" t="str">
        <f t="shared" si="110"/>
        <v/>
      </c>
    </row>
    <row r="80" spans="1:91" x14ac:dyDescent="0.2">
      <c r="A80" s="73"/>
      <c r="B80" s="94"/>
      <c r="C80" s="75"/>
      <c r="D80" s="75"/>
      <c r="E80" s="76"/>
      <c r="F80" s="76"/>
      <c r="G80" s="76"/>
      <c r="H80" s="75"/>
      <c r="I80" s="95"/>
      <c r="J80" s="103"/>
      <c r="K80" s="104"/>
      <c r="L80" s="77"/>
      <c r="M80" s="78"/>
      <c r="N80" s="78"/>
      <c r="O80" s="78"/>
      <c r="P80" s="80" t="str">
        <f t="shared" si="111"/>
        <v/>
      </c>
      <c r="Q80" s="78"/>
      <c r="R80" s="78"/>
      <c r="S80" s="80" t="str">
        <f t="shared" si="112"/>
        <v/>
      </c>
      <c r="T80" s="81"/>
      <c r="U80" s="82"/>
      <c r="V80" s="78"/>
      <c r="W80" s="78"/>
      <c r="X80" s="80" t="str">
        <f t="shared" si="113"/>
        <v/>
      </c>
      <c r="Y80" s="82"/>
      <c r="Z80" s="78"/>
      <c r="AA80" s="78"/>
      <c r="AB80" s="79" t="str">
        <f t="shared" si="114"/>
        <v/>
      </c>
      <c r="AC80" s="78"/>
      <c r="AD80" s="78"/>
      <c r="AE80" s="78"/>
      <c r="AF80" s="79" t="str">
        <f t="shared" si="115"/>
        <v/>
      </c>
      <c r="AG80" s="78"/>
      <c r="AH80" s="78"/>
      <c r="AI80" s="80" t="str">
        <f t="shared" si="116"/>
        <v/>
      </c>
      <c r="AJ80" s="82"/>
      <c r="AK80" s="78"/>
      <c r="AL80" s="78"/>
      <c r="AM80" s="79" t="str">
        <f t="shared" si="117"/>
        <v/>
      </c>
      <c r="AN80" s="78"/>
      <c r="AO80" s="78"/>
      <c r="AP80" s="78"/>
      <c r="AQ80" s="79" t="str">
        <f t="shared" si="118"/>
        <v/>
      </c>
      <c r="AR80" s="78"/>
      <c r="AS80" s="78"/>
      <c r="AT80" s="80" t="str">
        <f t="shared" si="119"/>
        <v/>
      </c>
      <c r="AU80" s="82"/>
      <c r="AV80" s="78"/>
      <c r="AW80" s="77"/>
      <c r="AX80" s="82"/>
      <c r="AY80" s="78"/>
      <c r="AZ80" s="78"/>
      <c r="BA80" s="82"/>
      <c r="BB80" s="77"/>
      <c r="BC80" s="83"/>
      <c r="BD80" s="83"/>
      <c r="BE80" s="163" t="str">
        <f t="shared" si="77"/>
        <v/>
      </c>
      <c r="BF80" s="85" t="str">
        <f>IF(A80="","",IF(K80="y",IF(#REF!="",((P80-X80)/BH80),IF(#REF!="",IF(AB80=P80,((AF80-X80)/BH80),((P80-X80)/(BH80+(AI80/100)))),IF(AQ80=X80,((P80-AQ80)/BH80),IF(AM80=AF80,((AQ80-X80)/BH80),((P80-X80)/(BH80+((AI80/100)+(AT80/100)))))))),(P80-X80)/BH80))</f>
        <v/>
      </c>
      <c r="BG80" s="84" t="str">
        <f t="shared" si="78"/>
        <v/>
      </c>
      <c r="BH80" s="85" t="str">
        <f t="shared" si="79"/>
        <v/>
      </c>
      <c r="BI80" s="84" t="str">
        <f t="shared" si="80"/>
        <v/>
      </c>
      <c r="BJ80" s="84" t="str">
        <f t="shared" si="81"/>
        <v/>
      </c>
      <c r="BK80" s="84" t="str">
        <f t="shared" si="82"/>
        <v/>
      </c>
      <c r="BL80" s="84" t="str">
        <f t="shared" si="83"/>
        <v/>
      </c>
      <c r="BM80" s="84" t="str">
        <f t="shared" si="84"/>
        <v/>
      </c>
      <c r="BN80" s="84" t="str">
        <f t="shared" si="85"/>
        <v/>
      </c>
      <c r="BO80" s="84" t="str">
        <f t="shared" si="86"/>
        <v/>
      </c>
      <c r="BP80" s="85" t="str">
        <f t="shared" si="87"/>
        <v/>
      </c>
      <c r="BQ80" s="84" t="str">
        <f t="shared" si="88"/>
        <v/>
      </c>
      <c r="BR80" s="84" t="str">
        <f t="shared" si="89"/>
        <v/>
      </c>
      <c r="BS80" s="84" t="str">
        <f t="shared" si="90"/>
        <v/>
      </c>
      <c r="BT80" s="84" t="str">
        <f t="shared" si="91"/>
        <v/>
      </c>
      <c r="BU80" s="84" t="str">
        <f t="shared" si="92"/>
        <v/>
      </c>
      <c r="BV80" s="85" t="str">
        <f t="shared" si="93"/>
        <v/>
      </c>
      <c r="BW80" s="84" t="str">
        <f t="shared" si="94"/>
        <v/>
      </c>
      <c r="BX80" s="84" t="str">
        <f t="shared" si="95"/>
        <v/>
      </c>
      <c r="BY80" s="84" t="str">
        <f t="shared" si="96"/>
        <v/>
      </c>
      <c r="BZ80" s="85" t="str">
        <f t="shared" si="97"/>
        <v/>
      </c>
      <c r="CA80" s="84" t="str">
        <f t="shared" si="98"/>
        <v/>
      </c>
      <c r="CB80" s="84" t="str">
        <f t="shared" si="99"/>
        <v/>
      </c>
      <c r="CC80" s="84" t="str">
        <f t="shared" si="100"/>
        <v/>
      </c>
      <c r="CD80" s="84" t="str">
        <f t="shared" si="101"/>
        <v/>
      </c>
      <c r="CE80" s="84" t="str">
        <f t="shared" si="102"/>
        <v/>
      </c>
      <c r="CF80" s="84" t="str">
        <f t="shared" si="103"/>
        <v/>
      </c>
      <c r="CG80" s="84" t="str">
        <f t="shared" si="104"/>
        <v/>
      </c>
      <c r="CH80" s="84" t="str">
        <f t="shared" si="105"/>
        <v/>
      </c>
      <c r="CI80" s="84" t="str">
        <f t="shared" si="106"/>
        <v/>
      </c>
      <c r="CJ80" s="84" t="str">
        <f t="shared" si="107"/>
        <v/>
      </c>
      <c r="CK80" s="84" t="str">
        <f t="shared" si="108"/>
        <v/>
      </c>
      <c r="CL80" s="84" t="str">
        <f t="shared" si="109"/>
        <v/>
      </c>
      <c r="CM80" s="86" t="str">
        <f t="shared" si="110"/>
        <v/>
      </c>
    </row>
    <row r="81" spans="1:91" x14ac:dyDescent="0.2">
      <c r="A81" s="73"/>
      <c r="B81" s="94"/>
      <c r="C81" s="75"/>
      <c r="D81" s="75"/>
      <c r="E81" s="76"/>
      <c r="F81" s="76"/>
      <c r="G81" s="76"/>
      <c r="H81" s="75"/>
      <c r="I81" s="95"/>
      <c r="J81" s="103"/>
      <c r="K81" s="104"/>
      <c r="L81" s="77"/>
      <c r="M81" s="78"/>
      <c r="N81" s="78"/>
      <c r="O81" s="78"/>
      <c r="P81" s="80" t="str">
        <f t="shared" si="111"/>
        <v/>
      </c>
      <c r="Q81" s="78"/>
      <c r="R81" s="78"/>
      <c r="S81" s="80" t="str">
        <f t="shared" si="112"/>
        <v/>
      </c>
      <c r="T81" s="81"/>
      <c r="U81" s="82"/>
      <c r="V81" s="78"/>
      <c r="W81" s="78"/>
      <c r="X81" s="80" t="str">
        <f t="shared" si="113"/>
        <v/>
      </c>
      <c r="Y81" s="82"/>
      <c r="Z81" s="78"/>
      <c r="AA81" s="78"/>
      <c r="AB81" s="79" t="str">
        <f t="shared" si="114"/>
        <v/>
      </c>
      <c r="AC81" s="78"/>
      <c r="AD81" s="78"/>
      <c r="AE81" s="78"/>
      <c r="AF81" s="79" t="str">
        <f t="shared" si="115"/>
        <v/>
      </c>
      <c r="AG81" s="78"/>
      <c r="AH81" s="78"/>
      <c r="AI81" s="80" t="str">
        <f t="shared" si="116"/>
        <v/>
      </c>
      <c r="AJ81" s="82"/>
      <c r="AK81" s="78"/>
      <c r="AL81" s="78"/>
      <c r="AM81" s="79" t="str">
        <f t="shared" si="117"/>
        <v/>
      </c>
      <c r="AN81" s="78"/>
      <c r="AO81" s="78"/>
      <c r="AP81" s="78"/>
      <c r="AQ81" s="79" t="str">
        <f t="shared" si="118"/>
        <v/>
      </c>
      <c r="AR81" s="78"/>
      <c r="AS81" s="78"/>
      <c r="AT81" s="80" t="str">
        <f t="shared" si="119"/>
        <v/>
      </c>
      <c r="AU81" s="82"/>
      <c r="AV81" s="78"/>
      <c r="AW81" s="77"/>
      <c r="AX81" s="82"/>
      <c r="AY81" s="78"/>
      <c r="AZ81" s="78"/>
      <c r="BA81" s="82"/>
      <c r="BB81" s="77"/>
      <c r="BC81" s="83"/>
      <c r="BD81" s="83"/>
      <c r="BE81" s="163" t="str">
        <f t="shared" si="77"/>
        <v/>
      </c>
      <c r="BF81" s="85" t="str">
        <f>IF(A81="","",IF(K81="y",IF(#REF!="",((P81-X81)/BH81),IF(#REF!="",IF(AB81=P81,((AF81-X81)/BH81),((P81-X81)/(BH81+(AI81/100)))),IF(AQ81=X81,((P81-AQ81)/BH81),IF(AM81=AF81,((AQ81-X81)/BH81),((P81-X81)/(BH81+((AI81/100)+(AT81/100)))))))),(P81-X81)/BH81))</f>
        <v/>
      </c>
      <c r="BG81" s="84" t="str">
        <f t="shared" si="78"/>
        <v/>
      </c>
      <c r="BH81" s="85" t="str">
        <f t="shared" si="79"/>
        <v/>
      </c>
      <c r="BI81" s="84" t="str">
        <f t="shared" si="80"/>
        <v/>
      </c>
      <c r="BJ81" s="84" t="str">
        <f t="shared" si="81"/>
        <v/>
      </c>
      <c r="BK81" s="84" t="str">
        <f t="shared" si="82"/>
        <v/>
      </c>
      <c r="BL81" s="84" t="str">
        <f t="shared" si="83"/>
        <v/>
      </c>
      <c r="BM81" s="84" t="str">
        <f t="shared" si="84"/>
        <v/>
      </c>
      <c r="BN81" s="84" t="str">
        <f t="shared" si="85"/>
        <v/>
      </c>
      <c r="BO81" s="84" t="str">
        <f t="shared" si="86"/>
        <v/>
      </c>
      <c r="BP81" s="85" t="str">
        <f t="shared" si="87"/>
        <v/>
      </c>
      <c r="BQ81" s="84" t="str">
        <f t="shared" si="88"/>
        <v/>
      </c>
      <c r="BR81" s="84" t="str">
        <f t="shared" si="89"/>
        <v/>
      </c>
      <c r="BS81" s="84" t="str">
        <f t="shared" si="90"/>
        <v/>
      </c>
      <c r="BT81" s="84" t="str">
        <f t="shared" si="91"/>
        <v/>
      </c>
      <c r="BU81" s="84" t="str">
        <f t="shared" si="92"/>
        <v/>
      </c>
      <c r="BV81" s="85" t="str">
        <f t="shared" si="93"/>
        <v/>
      </c>
      <c r="BW81" s="84" t="str">
        <f t="shared" si="94"/>
        <v/>
      </c>
      <c r="BX81" s="84" t="str">
        <f t="shared" si="95"/>
        <v/>
      </c>
      <c r="BY81" s="84" t="str">
        <f t="shared" si="96"/>
        <v/>
      </c>
      <c r="BZ81" s="85" t="str">
        <f t="shared" si="97"/>
        <v/>
      </c>
      <c r="CA81" s="84" t="str">
        <f t="shared" si="98"/>
        <v/>
      </c>
      <c r="CB81" s="84" t="str">
        <f t="shared" si="99"/>
        <v/>
      </c>
      <c r="CC81" s="84" t="str">
        <f t="shared" si="100"/>
        <v/>
      </c>
      <c r="CD81" s="84" t="str">
        <f t="shared" si="101"/>
        <v/>
      </c>
      <c r="CE81" s="84" t="str">
        <f t="shared" si="102"/>
        <v/>
      </c>
      <c r="CF81" s="84" t="str">
        <f t="shared" si="103"/>
        <v/>
      </c>
      <c r="CG81" s="84" t="str">
        <f t="shared" si="104"/>
        <v/>
      </c>
      <c r="CH81" s="84" t="str">
        <f t="shared" si="105"/>
        <v/>
      </c>
      <c r="CI81" s="84" t="str">
        <f t="shared" si="106"/>
        <v/>
      </c>
      <c r="CJ81" s="84" t="str">
        <f t="shared" si="107"/>
        <v/>
      </c>
      <c r="CK81" s="84" t="str">
        <f t="shared" si="108"/>
        <v/>
      </c>
      <c r="CL81" s="84" t="str">
        <f t="shared" si="109"/>
        <v/>
      </c>
      <c r="CM81" s="86" t="str">
        <f t="shared" si="110"/>
        <v/>
      </c>
    </row>
    <row r="82" spans="1:91" x14ac:dyDescent="0.2">
      <c r="A82" s="73"/>
      <c r="B82" s="94"/>
      <c r="C82" s="75"/>
      <c r="D82" s="75"/>
      <c r="E82" s="76"/>
      <c r="F82" s="76"/>
      <c r="G82" s="76"/>
      <c r="H82" s="75"/>
      <c r="I82" s="95"/>
      <c r="J82" s="103"/>
      <c r="K82" s="104"/>
      <c r="L82" s="77"/>
      <c r="M82" s="78"/>
      <c r="N82" s="78"/>
      <c r="O82" s="78"/>
      <c r="P82" s="80" t="str">
        <f t="shared" si="111"/>
        <v/>
      </c>
      <c r="Q82" s="78"/>
      <c r="R82" s="78"/>
      <c r="S82" s="80" t="str">
        <f t="shared" si="112"/>
        <v/>
      </c>
      <c r="T82" s="81"/>
      <c r="U82" s="82"/>
      <c r="V82" s="78"/>
      <c r="W82" s="78"/>
      <c r="X82" s="80" t="str">
        <f t="shared" si="113"/>
        <v/>
      </c>
      <c r="Y82" s="82"/>
      <c r="Z82" s="78"/>
      <c r="AA82" s="78"/>
      <c r="AB82" s="79" t="str">
        <f t="shared" si="114"/>
        <v/>
      </c>
      <c r="AC82" s="78"/>
      <c r="AD82" s="78"/>
      <c r="AE82" s="78"/>
      <c r="AF82" s="79" t="str">
        <f t="shared" si="115"/>
        <v/>
      </c>
      <c r="AG82" s="78"/>
      <c r="AH82" s="78"/>
      <c r="AI82" s="80" t="str">
        <f t="shared" si="116"/>
        <v/>
      </c>
      <c r="AJ82" s="82"/>
      <c r="AK82" s="78"/>
      <c r="AL82" s="78"/>
      <c r="AM82" s="79" t="str">
        <f t="shared" si="117"/>
        <v/>
      </c>
      <c r="AN82" s="78"/>
      <c r="AO82" s="78"/>
      <c r="AP82" s="78"/>
      <c r="AQ82" s="79" t="str">
        <f t="shared" si="118"/>
        <v/>
      </c>
      <c r="AR82" s="78"/>
      <c r="AS82" s="78"/>
      <c r="AT82" s="80" t="str">
        <f t="shared" si="119"/>
        <v/>
      </c>
      <c r="AU82" s="82"/>
      <c r="AV82" s="78"/>
      <c r="AW82" s="77"/>
      <c r="AX82" s="82"/>
      <c r="AY82" s="78"/>
      <c r="AZ82" s="78"/>
      <c r="BA82" s="82"/>
      <c r="BB82" s="77"/>
      <c r="BC82" s="83"/>
      <c r="BD82" s="83"/>
      <c r="BE82" s="163" t="str">
        <f t="shared" si="77"/>
        <v/>
      </c>
      <c r="BF82" s="85" t="str">
        <f>IF(A82="","",IF(K82="y",IF(#REF!="",((P82-X82)/BH82),IF(#REF!="",IF(AB82=P82,((AF82-X82)/BH82),((P82-X82)/(BH82+(AI82/100)))),IF(AQ82=X82,((P82-AQ82)/BH82),IF(AM82=AF82,((AQ82-X82)/BH82),((P82-X82)/(BH82+((AI82/100)+(AT82/100)))))))),(P82-X82)/BH82))</f>
        <v/>
      </c>
      <c r="BG82" s="84" t="str">
        <f t="shared" si="78"/>
        <v/>
      </c>
      <c r="BH82" s="85" t="str">
        <f t="shared" si="79"/>
        <v/>
      </c>
      <c r="BI82" s="84" t="str">
        <f t="shared" si="80"/>
        <v/>
      </c>
      <c r="BJ82" s="84" t="str">
        <f t="shared" si="81"/>
        <v/>
      </c>
      <c r="BK82" s="84" t="str">
        <f t="shared" si="82"/>
        <v/>
      </c>
      <c r="BL82" s="84" t="str">
        <f t="shared" si="83"/>
        <v/>
      </c>
      <c r="BM82" s="84" t="str">
        <f t="shared" si="84"/>
        <v/>
      </c>
      <c r="BN82" s="84" t="str">
        <f t="shared" si="85"/>
        <v/>
      </c>
      <c r="BO82" s="84" t="str">
        <f t="shared" si="86"/>
        <v/>
      </c>
      <c r="BP82" s="85" t="str">
        <f t="shared" si="87"/>
        <v/>
      </c>
      <c r="BQ82" s="84" t="str">
        <f t="shared" si="88"/>
        <v/>
      </c>
      <c r="BR82" s="84" t="str">
        <f t="shared" si="89"/>
        <v/>
      </c>
      <c r="BS82" s="84" t="str">
        <f t="shared" si="90"/>
        <v/>
      </c>
      <c r="BT82" s="84" t="str">
        <f t="shared" si="91"/>
        <v/>
      </c>
      <c r="BU82" s="84" t="str">
        <f t="shared" si="92"/>
        <v/>
      </c>
      <c r="BV82" s="85" t="str">
        <f t="shared" si="93"/>
        <v/>
      </c>
      <c r="BW82" s="84" t="str">
        <f t="shared" si="94"/>
        <v/>
      </c>
      <c r="BX82" s="84" t="str">
        <f t="shared" si="95"/>
        <v/>
      </c>
      <c r="BY82" s="84" t="str">
        <f t="shared" si="96"/>
        <v/>
      </c>
      <c r="BZ82" s="85" t="str">
        <f t="shared" si="97"/>
        <v/>
      </c>
      <c r="CA82" s="84" t="str">
        <f t="shared" si="98"/>
        <v/>
      </c>
      <c r="CB82" s="84" t="str">
        <f t="shared" si="99"/>
        <v/>
      </c>
      <c r="CC82" s="84" t="str">
        <f t="shared" si="100"/>
        <v/>
      </c>
      <c r="CD82" s="84" t="str">
        <f t="shared" si="101"/>
        <v/>
      </c>
      <c r="CE82" s="84" t="str">
        <f t="shared" si="102"/>
        <v/>
      </c>
      <c r="CF82" s="84" t="str">
        <f t="shared" si="103"/>
        <v/>
      </c>
      <c r="CG82" s="84" t="str">
        <f t="shared" si="104"/>
        <v/>
      </c>
      <c r="CH82" s="84" t="str">
        <f t="shared" si="105"/>
        <v/>
      </c>
      <c r="CI82" s="84" t="str">
        <f t="shared" si="106"/>
        <v/>
      </c>
      <c r="CJ82" s="84" t="str">
        <f t="shared" si="107"/>
        <v/>
      </c>
      <c r="CK82" s="84" t="str">
        <f t="shared" si="108"/>
        <v/>
      </c>
      <c r="CL82" s="84" t="str">
        <f t="shared" si="109"/>
        <v/>
      </c>
      <c r="CM82" s="86" t="str">
        <f t="shared" si="110"/>
        <v/>
      </c>
    </row>
    <row r="83" spans="1:91" x14ac:dyDescent="0.2">
      <c r="A83" s="73"/>
      <c r="B83" s="94"/>
      <c r="C83" s="75"/>
      <c r="D83" s="75"/>
      <c r="E83" s="76"/>
      <c r="F83" s="76"/>
      <c r="G83" s="76"/>
      <c r="H83" s="75"/>
      <c r="I83" s="95"/>
      <c r="J83" s="103"/>
      <c r="K83" s="104"/>
      <c r="L83" s="77"/>
      <c r="M83" s="78"/>
      <c r="N83" s="78"/>
      <c r="O83" s="78"/>
      <c r="P83" s="80" t="str">
        <f t="shared" si="111"/>
        <v/>
      </c>
      <c r="Q83" s="78"/>
      <c r="R83" s="78"/>
      <c r="S83" s="80" t="str">
        <f t="shared" si="112"/>
        <v/>
      </c>
      <c r="T83" s="81"/>
      <c r="U83" s="82"/>
      <c r="V83" s="78"/>
      <c r="W83" s="78"/>
      <c r="X83" s="80" t="str">
        <f t="shared" si="113"/>
        <v/>
      </c>
      <c r="Y83" s="82"/>
      <c r="Z83" s="78"/>
      <c r="AA83" s="78"/>
      <c r="AB83" s="79" t="str">
        <f t="shared" si="114"/>
        <v/>
      </c>
      <c r="AC83" s="78"/>
      <c r="AD83" s="78"/>
      <c r="AE83" s="78"/>
      <c r="AF83" s="79" t="str">
        <f t="shared" si="115"/>
        <v/>
      </c>
      <c r="AG83" s="78"/>
      <c r="AH83" s="78"/>
      <c r="AI83" s="80" t="str">
        <f t="shared" si="116"/>
        <v/>
      </c>
      <c r="AJ83" s="82"/>
      <c r="AK83" s="78"/>
      <c r="AL83" s="78"/>
      <c r="AM83" s="79" t="str">
        <f t="shared" si="117"/>
        <v/>
      </c>
      <c r="AN83" s="78"/>
      <c r="AO83" s="78"/>
      <c r="AP83" s="78"/>
      <c r="AQ83" s="79" t="str">
        <f t="shared" si="118"/>
        <v/>
      </c>
      <c r="AR83" s="78"/>
      <c r="AS83" s="78"/>
      <c r="AT83" s="80" t="str">
        <f t="shared" si="119"/>
        <v/>
      </c>
      <c r="AU83" s="82"/>
      <c r="AV83" s="78"/>
      <c r="AW83" s="77"/>
      <c r="AX83" s="82"/>
      <c r="AY83" s="78"/>
      <c r="AZ83" s="78"/>
      <c r="BA83" s="82"/>
      <c r="BB83" s="77"/>
      <c r="BC83" s="83"/>
      <c r="BD83" s="83"/>
      <c r="BE83" s="163" t="str">
        <f t="shared" si="77"/>
        <v/>
      </c>
      <c r="BF83" s="85" t="str">
        <f>IF(A83="","",IF(K83="y",IF(#REF!="",((P83-X83)/BH83),IF(#REF!="",IF(AB83=P83,((AF83-X83)/BH83),((P83-X83)/(BH83+(AI83/100)))),IF(AQ83=X83,((P83-AQ83)/BH83),IF(AM83=AF83,((AQ83-X83)/BH83),((P83-X83)/(BH83+((AI83/100)+(AT83/100)))))))),(P83-X83)/BH83))</f>
        <v/>
      </c>
      <c r="BG83" s="84" t="str">
        <f t="shared" si="78"/>
        <v/>
      </c>
      <c r="BH83" s="85" t="str">
        <f t="shared" si="79"/>
        <v/>
      </c>
      <c r="BI83" s="84" t="str">
        <f t="shared" si="80"/>
        <v/>
      </c>
      <c r="BJ83" s="84" t="str">
        <f t="shared" si="81"/>
        <v/>
      </c>
      <c r="BK83" s="84" t="str">
        <f t="shared" si="82"/>
        <v/>
      </c>
      <c r="BL83" s="84" t="str">
        <f t="shared" si="83"/>
        <v/>
      </c>
      <c r="BM83" s="84" t="str">
        <f t="shared" si="84"/>
        <v/>
      </c>
      <c r="BN83" s="84" t="str">
        <f t="shared" si="85"/>
        <v/>
      </c>
      <c r="BO83" s="84" t="str">
        <f t="shared" si="86"/>
        <v/>
      </c>
      <c r="BP83" s="85" t="str">
        <f t="shared" si="87"/>
        <v/>
      </c>
      <c r="BQ83" s="84" t="str">
        <f t="shared" si="88"/>
        <v/>
      </c>
      <c r="BR83" s="84" t="str">
        <f t="shared" si="89"/>
        <v/>
      </c>
      <c r="BS83" s="84" t="str">
        <f t="shared" si="90"/>
        <v/>
      </c>
      <c r="BT83" s="84" t="str">
        <f t="shared" si="91"/>
        <v/>
      </c>
      <c r="BU83" s="84" t="str">
        <f t="shared" si="92"/>
        <v/>
      </c>
      <c r="BV83" s="85" t="str">
        <f t="shared" si="93"/>
        <v/>
      </c>
      <c r="BW83" s="84" t="str">
        <f t="shared" si="94"/>
        <v/>
      </c>
      <c r="BX83" s="84" t="str">
        <f t="shared" si="95"/>
        <v/>
      </c>
      <c r="BY83" s="84" t="str">
        <f t="shared" si="96"/>
        <v/>
      </c>
      <c r="BZ83" s="85" t="str">
        <f t="shared" si="97"/>
        <v/>
      </c>
      <c r="CA83" s="84" t="str">
        <f t="shared" si="98"/>
        <v/>
      </c>
      <c r="CB83" s="84" t="str">
        <f t="shared" si="99"/>
        <v/>
      </c>
      <c r="CC83" s="84" t="str">
        <f t="shared" si="100"/>
        <v/>
      </c>
      <c r="CD83" s="84" t="str">
        <f t="shared" si="101"/>
        <v/>
      </c>
      <c r="CE83" s="84" t="str">
        <f t="shared" si="102"/>
        <v/>
      </c>
      <c r="CF83" s="84" t="str">
        <f t="shared" si="103"/>
        <v/>
      </c>
      <c r="CG83" s="84" t="str">
        <f t="shared" si="104"/>
        <v/>
      </c>
      <c r="CH83" s="84" t="str">
        <f t="shared" si="105"/>
        <v/>
      </c>
      <c r="CI83" s="84" t="str">
        <f t="shared" si="106"/>
        <v/>
      </c>
      <c r="CJ83" s="84" t="str">
        <f t="shared" si="107"/>
        <v/>
      </c>
      <c r="CK83" s="84" t="str">
        <f t="shared" si="108"/>
        <v/>
      </c>
      <c r="CL83" s="84" t="str">
        <f t="shared" si="109"/>
        <v/>
      </c>
      <c r="CM83" s="86" t="str">
        <f t="shared" si="110"/>
        <v/>
      </c>
    </row>
    <row r="84" spans="1:91" x14ac:dyDescent="0.2">
      <c r="A84" s="73"/>
      <c r="B84" s="94"/>
      <c r="C84" s="75"/>
      <c r="D84" s="75"/>
      <c r="E84" s="76"/>
      <c r="F84" s="76"/>
      <c r="G84" s="76"/>
      <c r="H84" s="75"/>
      <c r="I84" s="95"/>
      <c r="J84" s="103"/>
      <c r="K84" s="104"/>
      <c r="L84" s="77"/>
      <c r="M84" s="78"/>
      <c r="N84" s="78"/>
      <c r="O84" s="78"/>
      <c r="P84" s="80" t="str">
        <f t="shared" si="111"/>
        <v/>
      </c>
      <c r="Q84" s="78"/>
      <c r="R84" s="78"/>
      <c r="S84" s="80" t="str">
        <f t="shared" si="112"/>
        <v/>
      </c>
      <c r="T84" s="81"/>
      <c r="U84" s="82"/>
      <c r="V84" s="78"/>
      <c r="W84" s="78"/>
      <c r="X84" s="80" t="str">
        <f t="shared" si="113"/>
        <v/>
      </c>
      <c r="Y84" s="82"/>
      <c r="Z84" s="78"/>
      <c r="AA84" s="78"/>
      <c r="AB84" s="79" t="str">
        <f t="shared" si="114"/>
        <v/>
      </c>
      <c r="AC84" s="78"/>
      <c r="AD84" s="78"/>
      <c r="AE84" s="78"/>
      <c r="AF84" s="79" t="str">
        <f t="shared" si="115"/>
        <v/>
      </c>
      <c r="AG84" s="78"/>
      <c r="AH84" s="78"/>
      <c r="AI84" s="80" t="str">
        <f t="shared" si="116"/>
        <v/>
      </c>
      <c r="AJ84" s="82"/>
      <c r="AK84" s="78"/>
      <c r="AL84" s="78"/>
      <c r="AM84" s="79" t="str">
        <f t="shared" si="117"/>
        <v/>
      </c>
      <c r="AN84" s="78"/>
      <c r="AO84" s="78"/>
      <c r="AP84" s="78"/>
      <c r="AQ84" s="79" t="str">
        <f t="shared" si="118"/>
        <v/>
      </c>
      <c r="AR84" s="78"/>
      <c r="AS84" s="78"/>
      <c r="AT84" s="80" t="str">
        <f t="shared" si="119"/>
        <v/>
      </c>
      <c r="AU84" s="82"/>
      <c r="AV84" s="78"/>
      <c r="AW84" s="77"/>
      <c r="AX84" s="82"/>
      <c r="AY84" s="78"/>
      <c r="AZ84" s="78"/>
      <c r="BA84" s="82"/>
      <c r="BB84" s="77"/>
      <c r="BC84" s="83"/>
      <c r="BD84" s="83"/>
      <c r="BE84" s="163" t="str">
        <f t="shared" si="77"/>
        <v/>
      </c>
      <c r="BF84" s="85" t="str">
        <f>IF(A84="","",IF(K84="y",IF(#REF!="",((P84-X84)/BH84),IF(#REF!="",IF(AB84=P84,((AF84-X84)/BH84),((P84-X84)/(BH84+(AI84/100)))),IF(AQ84=X84,((P84-AQ84)/BH84),IF(AM84=AF84,((AQ84-X84)/BH84),((P84-X84)/(BH84+((AI84/100)+(AT84/100)))))))),(P84-X84)/BH84))</f>
        <v/>
      </c>
      <c r="BG84" s="84" t="str">
        <f t="shared" si="78"/>
        <v/>
      </c>
      <c r="BH84" s="85" t="str">
        <f t="shared" si="79"/>
        <v/>
      </c>
      <c r="BI84" s="84" t="str">
        <f t="shared" si="80"/>
        <v/>
      </c>
      <c r="BJ84" s="84" t="str">
        <f t="shared" si="81"/>
        <v/>
      </c>
      <c r="BK84" s="84" t="str">
        <f t="shared" si="82"/>
        <v/>
      </c>
      <c r="BL84" s="84" t="str">
        <f t="shared" si="83"/>
        <v/>
      </c>
      <c r="BM84" s="84" t="str">
        <f t="shared" si="84"/>
        <v/>
      </c>
      <c r="BN84" s="84" t="str">
        <f t="shared" si="85"/>
        <v/>
      </c>
      <c r="BO84" s="84" t="str">
        <f t="shared" si="86"/>
        <v/>
      </c>
      <c r="BP84" s="85" t="str">
        <f t="shared" si="87"/>
        <v/>
      </c>
      <c r="BQ84" s="84" t="str">
        <f t="shared" si="88"/>
        <v/>
      </c>
      <c r="BR84" s="84" t="str">
        <f t="shared" si="89"/>
        <v/>
      </c>
      <c r="BS84" s="84" t="str">
        <f t="shared" si="90"/>
        <v/>
      </c>
      <c r="BT84" s="84" t="str">
        <f t="shared" si="91"/>
        <v/>
      </c>
      <c r="BU84" s="84" t="str">
        <f t="shared" si="92"/>
        <v/>
      </c>
      <c r="BV84" s="85" t="str">
        <f t="shared" si="93"/>
        <v/>
      </c>
      <c r="BW84" s="84" t="str">
        <f t="shared" si="94"/>
        <v/>
      </c>
      <c r="BX84" s="84" t="str">
        <f t="shared" si="95"/>
        <v/>
      </c>
      <c r="BY84" s="84" t="str">
        <f t="shared" si="96"/>
        <v/>
      </c>
      <c r="BZ84" s="85" t="str">
        <f t="shared" si="97"/>
        <v/>
      </c>
      <c r="CA84" s="84" t="str">
        <f t="shared" si="98"/>
        <v/>
      </c>
      <c r="CB84" s="84" t="str">
        <f t="shared" si="99"/>
        <v/>
      </c>
      <c r="CC84" s="84" t="str">
        <f t="shared" si="100"/>
        <v/>
      </c>
      <c r="CD84" s="84" t="str">
        <f t="shared" si="101"/>
        <v/>
      </c>
      <c r="CE84" s="84" t="str">
        <f t="shared" si="102"/>
        <v/>
      </c>
      <c r="CF84" s="84" t="str">
        <f t="shared" si="103"/>
        <v/>
      </c>
      <c r="CG84" s="84" t="str">
        <f t="shared" si="104"/>
        <v/>
      </c>
      <c r="CH84" s="84" t="str">
        <f t="shared" si="105"/>
        <v/>
      </c>
      <c r="CI84" s="84" t="str">
        <f t="shared" si="106"/>
        <v/>
      </c>
      <c r="CJ84" s="84" t="str">
        <f t="shared" si="107"/>
        <v/>
      </c>
      <c r="CK84" s="84" t="str">
        <f t="shared" si="108"/>
        <v/>
      </c>
      <c r="CL84" s="84" t="str">
        <f t="shared" si="109"/>
        <v/>
      </c>
      <c r="CM84" s="86" t="str">
        <f t="shared" si="110"/>
        <v/>
      </c>
    </row>
    <row r="85" spans="1:91" x14ac:dyDescent="0.2">
      <c r="A85" s="92"/>
      <c r="B85" s="74"/>
      <c r="C85" s="75"/>
      <c r="D85" s="75"/>
      <c r="E85" s="76"/>
      <c r="F85" s="76"/>
      <c r="G85" s="75"/>
      <c r="H85" s="76"/>
      <c r="I85" s="89"/>
      <c r="J85" s="90"/>
      <c r="K85" s="91"/>
      <c r="L85" s="77"/>
      <c r="M85" s="78"/>
      <c r="N85" s="78"/>
      <c r="O85" s="78"/>
      <c r="P85" s="80" t="str">
        <f t="shared" si="111"/>
        <v/>
      </c>
      <c r="Q85" s="78"/>
      <c r="R85" s="78"/>
      <c r="S85" s="80" t="str">
        <f t="shared" si="112"/>
        <v/>
      </c>
      <c r="T85" s="81"/>
      <c r="U85" s="82"/>
      <c r="V85" s="78"/>
      <c r="W85" s="78"/>
      <c r="X85" s="80" t="str">
        <f t="shared" si="113"/>
        <v/>
      </c>
      <c r="Y85" s="82"/>
      <c r="Z85" s="78"/>
      <c r="AA85" s="78"/>
      <c r="AB85" s="79" t="str">
        <f t="shared" si="114"/>
        <v/>
      </c>
      <c r="AC85" s="78"/>
      <c r="AD85" s="78"/>
      <c r="AE85" s="78"/>
      <c r="AF85" s="79" t="str">
        <f t="shared" si="115"/>
        <v/>
      </c>
      <c r="AG85" s="78"/>
      <c r="AH85" s="78"/>
      <c r="AI85" s="80" t="str">
        <f t="shared" si="116"/>
        <v/>
      </c>
      <c r="AJ85" s="82"/>
      <c r="AK85" s="78"/>
      <c r="AL85" s="78"/>
      <c r="AM85" s="79" t="str">
        <f t="shared" si="117"/>
        <v/>
      </c>
      <c r="AN85" s="78"/>
      <c r="AO85" s="78"/>
      <c r="AP85" s="78"/>
      <c r="AQ85" s="79" t="str">
        <f t="shared" si="118"/>
        <v/>
      </c>
      <c r="AR85" s="78"/>
      <c r="AS85" s="78"/>
      <c r="AT85" s="80" t="str">
        <f t="shared" si="119"/>
        <v/>
      </c>
      <c r="AU85" s="82"/>
      <c r="AV85" s="78"/>
      <c r="AW85" s="77"/>
      <c r="AX85" s="82"/>
      <c r="AY85" s="78"/>
      <c r="AZ85" s="78"/>
      <c r="BA85" s="82"/>
      <c r="BB85" s="77"/>
      <c r="BC85" s="83"/>
      <c r="BD85" s="83"/>
      <c r="BE85" s="163" t="str">
        <f t="shared" si="77"/>
        <v/>
      </c>
      <c r="BF85" s="85" t="str">
        <f>IF(A85="","",IF(K85="y",IF(#REF!="",((P85-X85)/BH85),IF(#REF!="",IF(AB85=P85,((AF85-X85)/BH85),((P85-X85)/(BH85+(AI85/100)))),IF(AQ85=X85,((P85-AQ85)/BH85),IF(AM85=AF85,((AQ85-X85)/BH85),((P85-X85)/(BH85+((AI85/100)+(AT85/100)))))))),(P85-X85)/BH85))</f>
        <v/>
      </c>
      <c r="BG85" s="84" t="str">
        <f t="shared" si="78"/>
        <v/>
      </c>
      <c r="BH85" s="85" t="str">
        <f t="shared" si="79"/>
        <v/>
      </c>
      <c r="BI85" s="84" t="str">
        <f t="shared" si="80"/>
        <v/>
      </c>
      <c r="BJ85" s="84" t="str">
        <f t="shared" si="81"/>
        <v/>
      </c>
      <c r="BK85" s="84" t="str">
        <f t="shared" si="82"/>
        <v/>
      </c>
      <c r="BL85" s="84" t="str">
        <f t="shared" si="83"/>
        <v/>
      </c>
      <c r="BM85" s="84" t="str">
        <f t="shared" si="84"/>
        <v/>
      </c>
      <c r="BN85" s="84" t="str">
        <f t="shared" si="85"/>
        <v/>
      </c>
      <c r="BO85" s="84" t="str">
        <f t="shared" si="86"/>
        <v/>
      </c>
      <c r="BP85" s="85" t="str">
        <f t="shared" si="87"/>
        <v/>
      </c>
      <c r="BQ85" s="84" t="str">
        <f t="shared" si="88"/>
        <v/>
      </c>
      <c r="BR85" s="84" t="str">
        <f t="shared" si="89"/>
        <v/>
      </c>
      <c r="BS85" s="84" t="str">
        <f t="shared" si="90"/>
        <v/>
      </c>
      <c r="BT85" s="84" t="str">
        <f t="shared" si="91"/>
        <v/>
      </c>
      <c r="BU85" s="84" t="str">
        <f t="shared" si="92"/>
        <v/>
      </c>
      <c r="BV85" s="85" t="str">
        <f t="shared" si="93"/>
        <v/>
      </c>
      <c r="BW85" s="84" t="str">
        <f t="shared" si="94"/>
        <v/>
      </c>
      <c r="BX85" s="84" t="str">
        <f t="shared" si="95"/>
        <v/>
      </c>
      <c r="BY85" s="84" t="str">
        <f t="shared" si="96"/>
        <v/>
      </c>
      <c r="BZ85" s="85" t="str">
        <f t="shared" si="97"/>
        <v/>
      </c>
      <c r="CA85" s="84" t="str">
        <f t="shared" si="98"/>
        <v/>
      </c>
      <c r="CB85" s="84" t="str">
        <f t="shared" si="99"/>
        <v/>
      </c>
      <c r="CC85" s="84" t="str">
        <f t="shared" si="100"/>
        <v/>
      </c>
      <c r="CD85" s="84" t="str">
        <f t="shared" si="101"/>
        <v/>
      </c>
      <c r="CE85" s="84" t="str">
        <f t="shared" si="102"/>
        <v/>
      </c>
      <c r="CF85" s="84" t="str">
        <f t="shared" si="103"/>
        <v/>
      </c>
      <c r="CG85" s="84" t="str">
        <f t="shared" si="104"/>
        <v/>
      </c>
      <c r="CH85" s="84" t="str">
        <f t="shared" si="105"/>
        <v/>
      </c>
      <c r="CI85" s="84" t="str">
        <f t="shared" si="106"/>
        <v/>
      </c>
      <c r="CJ85" s="84" t="str">
        <f t="shared" si="107"/>
        <v/>
      </c>
      <c r="CK85" s="84" t="str">
        <f t="shared" si="108"/>
        <v/>
      </c>
      <c r="CL85" s="84" t="str">
        <f t="shared" si="109"/>
        <v/>
      </c>
      <c r="CM85" s="86" t="str">
        <f t="shared" si="110"/>
        <v/>
      </c>
    </row>
    <row r="86" spans="1:91" x14ac:dyDescent="0.2">
      <c r="A86" s="92"/>
      <c r="B86" s="74"/>
      <c r="C86" s="75"/>
      <c r="D86" s="75"/>
      <c r="E86" s="76"/>
      <c r="F86" s="76"/>
      <c r="G86" s="75"/>
      <c r="H86" s="76"/>
      <c r="I86" s="89"/>
      <c r="J86" s="90"/>
      <c r="K86" s="91"/>
      <c r="L86" s="77"/>
      <c r="M86" s="78"/>
      <c r="N86" s="78"/>
      <c r="O86" s="78"/>
      <c r="P86" s="80" t="str">
        <f t="shared" si="111"/>
        <v/>
      </c>
      <c r="Q86" s="78"/>
      <c r="R86" s="78"/>
      <c r="S86" s="80" t="str">
        <f t="shared" si="112"/>
        <v/>
      </c>
      <c r="T86" s="81"/>
      <c r="U86" s="82"/>
      <c r="V86" s="78"/>
      <c r="W86" s="78"/>
      <c r="X86" s="80" t="str">
        <f t="shared" si="113"/>
        <v/>
      </c>
      <c r="Y86" s="82"/>
      <c r="Z86" s="78"/>
      <c r="AA86" s="78"/>
      <c r="AB86" s="79" t="str">
        <f t="shared" si="114"/>
        <v/>
      </c>
      <c r="AC86" s="78"/>
      <c r="AD86" s="78"/>
      <c r="AE86" s="78"/>
      <c r="AF86" s="79" t="str">
        <f t="shared" si="115"/>
        <v/>
      </c>
      <c r="AG86" s="78"/>
      <c r="AH86" s="78"/>
      <c r="AI86" s="80" t="str">
        <f t="shared" si="116"/>
        <v/>
      </c>
      <c r="AJ86" s="82"/>
      <c r="AK86" s="78"/>
      <c r="AL86" s="78"/>
      <c r="AM86" s="79" t="str">
        <f t="shared" si="117"/>
        <v/>
      </c>
      <c r="AN86" s="78"/>
      <c r="AO86" s="78"/>
      <c r="AP86" s="78"/>
      <c r="AQ86" s="79" t="str">
        <f t="shared" si="118"/>
        <v/>
      </c>
      <c r="AR86" s="78"/>
      <c r="AS86" s="78"/>
      <c r="AT86" s="80" t="str">
        <f t="shared" si="119"/>
        <v/>
      </c>
      <c r="AU86" s="82"/>
      <c r="AV86" s="78"/>
      <c r="AW86" s="77"/>
      <c r="AX86" s="82"/>
      <c r="AY86" s="78"/>
      <c r="AZ86" s="78"/>
      <c r="BA86" s="82"/>
      <c r="BB86" s="77"/>
      <c r="BC86" s="83"/>
      <c r="BD86" s="83"/>
      <c r="BE86" s="163" t="str">
        <f t="shared" si="77"/>
        <v/>
      </c>
      <c r="BF86" s="85" t="str">
        <f>IF(A86="","",IF(K86="y",IF(#REF!="",((P86-X86)/BH86),IF(#REF!="",IF(AB86=P86,((AF86-X86)/BH86),((P86-X86)/(BH86+(AI86/100)))),IF(AQ86=X86,((P86-AQ86)/BH86),IF(AM86=AF86,((AQ86-X86)/BH86),((P86-X86)/(BH86+((AI86/100)+(AT86/100)))))))),(P86-X86)/BH86))</f>
        <v/>
      </c>
      <c r="BG86" s="84" t="str">
        <f t="shared" si="78"/>
        <v/>
      </c>
      <c r="BH86" s="85" t="str">
        <f t="shared" si="79"/>
        <v/>
      </c>
      <c r="BI86" s="84" t="str">
        <f t="shared" si="80"/>
        <v/>
      </c>
      <c r="BJ86" s="84" t="str">
        <f t="shared" si="81"/>
        <v/>
      </c>
      <c r="BK86" s="84" t="str">
        <f t="shared" si="82"/>
        <v/>
      </c>
      <c r="BL86" s="84" t="str">
        <f t="shared" si="83"/>
        <v/>
      </c>
      <c r="BM86" s="84" t="str">
        <f t="shared" si="84"/>
        <v/>
      </c>
      <c r="BN86" s="84" t="str">
        <f t="shared" si="85"/>
        <v/>
      </c>
      <c r="BO86" s="84" t="str">
        <f t="shared" si="86"/>
        <v/>
      </c>
      <c r="BP86" s="85" t="str">
        <f t="shared" si="87"/>
        <v/>
      </c>
      <c r="BQ86" s="84" t="str">
        <f t="shared" si="88"/>
        <v/>
      </c>
      <c r="BR86" s="84" t="str">
        <f t="shared" si="89"/>
        <v/>
      </c>
      <c r="BS86" s="84" t="str">
        <f t="shared" si="90"/>
        <v/>
      </c>
      <c r="BT86" s="84" t="str">
        <f t="shared" si="91"/>
        <v/>
      </c>
      <c r="BU86" s="84" t="str">
        <f t="shared" si="92"/>
        <v/>
      </c>
      <c r="BV86" s="85" t="str">
        <f t="shared" si="93"/>
        <v/>
      </c>
      <c r="BW86" s="84" t="str">
        <f t="shared" si="94"/>
        <v/>
      </c>
      <c r="BX86" s="84" t="str">
        <f t="shared" si="95"/>
        <v/>
      </c>
      <c r="BY86" s="84" t="str">
        <f t="shared" si="96"/>
        <v/>
      </c>
      <c r="BZ86" s="85" t="str">
        <f t="shared" si="97"/>
        <v/>
      </c>
      <c r="CA86" s="84" t="str">
        <f t="shared" si="98"/>
        <v/>
      </c>
      <c r="CB86" s="84" t="str">
        <f t="shared" si="99"/>
        <v/>
      </c>
      <c r="CC86" s="84" t="str">
        <f t="shared" si="100"/>
        <v/>
      </c>
      <c r="CD86" s="84" t="str">
        <f t="shared" si="101"/>
        <v/>
      </c>
      <c r="CE86" s="84" t="str">
        <f t="shared" si="102"/>
        <v/>
      </c>
      <c r="CF86" s="84" t="str">
        <f t="shared" si="103"/>
        <v/>
      </c>
      <c r="CG86" s="84" t="str">
        <f t="shared" si="104"/>
        <v/>
      </c>
      <c r="CH86" s="84" t="str">
        <f t="shared" si="105"/>
        <v/>
      </c>
      <c r="CI86" s="84" t="str">
        <f t="shared" si="106"/>
        <v/>
      </c>
      <c r="CJ86" s="84" t="str">
        <f t="shared" si="107"/>
        <v/>
      </c>
      <c r="CK86" s="84" t="str">
        <f t="shared" si="108"/>
        <v/>
      </c>
      <c r="CL86" s="84" t="str">
        <f t="shared" si="109"/>
        <v/>
      </c>
      <c r="CM86" s="86" t="str">
        <f t="shared" si="110"/>
        <v/>
      </c>
    </row>
    <row r="87" spans="1:91" x14ac:dyDescent="0.2">
      <c r="A87" s="92"/>
      <c r="B87" s="74"/>
      <c r="C87" s="75"/>
      <c r="D87" s="75"/>
      <c r="E87" s="76"/>
      <c r="F87" s="76"/>
      <c r="G87" s="75"/>
      <c r="H87" s="76"/>
      <c r="I87" s="89"/>
      <c r="J87" s="90"/>
      <c r="K87" s="91"/>
      <c r="L87" s="77"/>
      <c r="M87" s="78"/>
      <c r="N87" s="78"/>
      <c r="O87" s="78"/>
      <c r="P87" s="80" t="str">
        <f t="shared" si="111"/>
        <v/>
      </c>
      <c r="Q87" s="78"/>
      <c r="R87" s="78"/>
      <c r="S87" s="80" t="str">
        <f t="shared" si="112"/>
        <v/>
      </c>
      <c r="T87" s="81"/>
      <c r="U87" s="82"/>
      <c r="V87" s="78"/>
      <c r="W87" s="78"/>
      <c r="X87" s="80" t="str">
        <f t="shared" si="113"/>
        <v/>
      </c>
      <c r="Y87" s="82"/>
      <c r="Z87" s="78"/>
      <c r="AA87" s="78"/>
      <c r="AB87" s="79" t="str">
        <f t="shared" si="114"/>
        <v/>
      </c>
      <c r="AC87" s="78"/>
      <c r="AD87" s="78"/>
      <c r="AE87" s="78"/>
      <c r="AF87" s="79" t="str">
        <f t="shared" si="115"/>
        <v/>
      </c>
      <c r="AG87" s="78"/>
      <c r="AH87" s="78"/>
      <c r="AI87" s="80" t="str">
        <f t="shared" si="116"/>
        <v/>
      </c>
      <c r="AJ87" s="82"/>
      <c r="AK87" s="78"/>
      <c r="AL87" s="78"/>
      <c r="AM87" s="79" t="str">
        <f t="shared" si="117"/>
        <v/>
      </c>
      <c r="AN87" s="78"/>
      <c r="AO87" s="78"/>
      <c r="AP87" s="78"/>
      <c r="AQ87" s="79" t="str">
        <f t="shared" si="118"/>
        <v/>
      </c>
      <c r="AR87" s="78"/>
      <c r="AS87" s="78"/>
      <c r="AT87" s="80" t="str">
        <f t="shared" si="119"/>
        <v/>
      </c>
      <c r="AU87" s="82"/>
      <c r="AV87" s="78"/>
      <c r="AW87" s="77"/>
      <c r="AX87" s="82"/>
      <c r="AY87" s="78"/>
      <c r="AZ87" s="78"/>
      <c r="BA87" s="82"/>
      <c r="BB87" s="77"/>
      <c r="BC87" s="83"/>
      <c r="BD87" s="83"/>
      <c r="BE87" s="163" t="str">
        <f t="shared" si="77"/>
        <v/>
      </c>
      <c r="BF87" s="85" t="str">
        <f>IF(A87="","",IF(K87="y",IF(#REF!="",((P87-X87)/BH87),IF(#REF!="",IF(AB87=P87,((AF87-X87)/BH87),((P87-X87)/(BH87+(AI87/100)))),IF(AQ87=X87,((P87-AQ87)/BH87),IF(AM87=AF87,((AQ87-X87)/BH87),((P87-X87)/(BH87+((AI87/100)+(AT87/100)))))))),(P87-X87)/BH87))</f>
        <v/>
      </c>
      <c r="BG87" s="84" t="str">
        <f t="shared" si="78"/>
        <v/>
      </c>
      <c r="BH87" s="85" t="str">
        <f t="shared" si="79"/>
        <v/>
      </c>
      <c r="BI87" s="84" t="str">
        <f t="shared" si="80"/>
        <v/>
      </c>
      <c r="BJ87" s="84" t="str">
        <f t="shared" si="81"/>
        <v/>
      </c>
      <c r="BK87" s="84" t="str">
        <f t="shared" si="82"/>
        <v/>
      </c>
      <c r="BL87" s="84" t="str">
        <f t="shared" si="83"/>
        <v/>
      </c>
      <c r="BM87" s="84" t="str">
        <f t="shared" si="84"/>
        <v/>
      </c>
      <c r="BN87" s="84" t="str">
        <f t="shared" si="85"/>
        <v/>
      </c>
      <c r="BO87" s="84" t="str">
        <f t="shared" si="86"/>
        <v/>
      </c>
      <c r="BP87" s="85" t="str">
        <f t="shared" si="87"/>
        <v/>
      </c>
      <c r="BQ87" s="84" t="str">
        <f t="shared" si="88"/>
        <v/>
      </c>
      <c r="BR87" s="84" t="str">
        <f t="shared" si="89"/>
        <v/>
      </c>
      <c r="BS87" s="84" t="str">
        <f t="shared" si="90"/>
        <v/>
      </c>
      <c r="BT87" s="84" t="str">
        <f t="shared" si="91"/>
        <v/>
      </c>
      <c r="BU87" s="84" t="str">
        <f t="shared" si="92"/>
        <v/>
      </c>
      <c r="BV87" s="85" t="str">
        <f t="shared" si="93"/>
        <v/>
      </c>
      <c r="BW87" s="84" t="str">
        <f t="shared" si="94"/>
        <v/>
      </c>
      <c r="BX87" s="84" t="str">
        <f t="shared" si="95"/>
        <v/>
      </c>
      <c r="BY87" s="84" t="str">
        <f t="shared" si="96"/>
        <v/>
      </c>
      <c r="BZ87" s="85" t="str">
        <f t="shared" si="97"/>
        <v/>
      </c>
      <c r="CA87" s="84" t="str">
        <f t="shared" si="98"/>
        <v/>
      </c>
      <c r="CB87" s="84" t="str">
        <f t="shared" si="99"/>
        <v/>
      </c>
      <c r="CC87" s="84" t="str">
        <f t="shared" si="100"/>
        <v/>
      </c>
      <c r="CD87" s="84" t="str">
        <f t="shared" si="101"/>
        <v/>
      </c>
      <c r="CE87" s="84" t="str">
        <f t="shared" si="102"/>
        <v/>
      </c>
      <c r="CF87" s="84" t="str">
        <f t="shared" si="103"/>
        <v/>
      </c>
      <c r="CG87" s="84" t="str">
        <f t="shared" si="104"/>
        <v/>
      </c>
      <c r="CH87" s="84" t="str">
        <f t="shared" si="105"/>
        <v/>
      </c>
      <c r="CI87" s="84" t="str">
        <f t="shared" si="106"/>
        <v/>
      </c>
      <c r="CJ87" s="84" t="str">
        <f t="shared" si="107"/>
        <v/>
      </c>
      <c r="CK87" s="84" t="str">
        <f t="shared" si="108"/>
        <v/>
      </c>
      <c r="CL87" s="84" t="str">
        <f t="shared" si="109"/>
        <v/>
      </c>
      <c r="CM87" s="86" t="str">
        <f t="shared" si="110"/>
        <v/>
      </c>
    </row>
    <row r="88" spans="1:91" x14ac:dyDescent="0.2">
      <c r="A88" s="92"/>
      <c r="B88" s="74"/>
      <c r="C88" s="75"/>
      <c r="D88" s="75"/>
      <c r="E88" s="76"/>
      <c r="F88" s="76"/>
      <c r="G88" s="75"/>
      <c r="H88" s="76"/>
      <c r="I88" s="89"/>
      <c r="J88" s="90"/>
      <c r="K88" s="91"/>
      <c r="L88" s="77"/>
      <c r="M88" s="78"/>
      <c r="N88" s="78"/>
      <c r="O88" s="78"/>
      <c r="P88" s="80" t="str">
        <f t="shared" si="111"/>
        <v/>
      </c>
      <c r="Q88" s="78"/>
      <c r="R88" s="78"/>
      <c r="S88" s="80" t="str">
        <f t="shared" si="112"/>
        <v/>
      </c>
      <c r="T88" s="81"/>
      <c r="U88" s="82"/>
      <c r="V88" s="78"/>
      <c r="W88" s="78"/>
      <c r="X88" s="80" t="str">
        <f t="shared" si="113"/>
        <v/>
      </c>
      <c r="Y88" s="82"/>
      <c r="Z88" s="78"/>
      <c r="AA88" s="78"/>
      <c r="AB88" s="79" t="str">
        <f t="shared" si="114"/>
        <v/>
      </c>
      <c r="AC88" s="78"/>
      <c r="AD88" s="78"/>
      <c r="AE88" s="78"/>
      <c r="AF88" s="79" t="str">
        <f t="shared" si="115"/>
        <v/>
      </c>
      <c r="AG88" s="78"/>
      <c r="AH88" s="78"/>
      <c r="AI88" s="80" t="str">
        <f t="shared" si="116"/>
        <v/>
      </c>
      <c r="AJ88" s="82"/>
      <c r="AK88" s="78"/>
      <c r="AL88" s="78"/>
      <c r="AM88" s="79" t="str">
        <f t="shared" si="117"/>
        <v/>
      </c>
      <c r="AN88" s="78"/>
      <c r="AO88" s="78"/>
      <c r="AP88" s="78"/>
      <c r="AQ88" s="79" t="str">
        <f t="shared" si="118"/>
        <v/>
      </c>
      <c r="AR88" s="78"/>
      <c r="AS88" s="78"/>
      <c r="AT88" s="80" t="str">
        <f t="shared" si="119"/>
        <v/>
      </c>
      <c r="AU88" s="82"/>
      <c r="AV88" s="78"/>
      <c r="AW88" s="77"/>
      <c r="AX88" s="82"/>
      <c r="AY88" s="78"/>
      <c r="AZ88" s="78"/>
      <c r="BA88" s="82"/>
      <c r="BB88" s="77"/>
      <c r="BC88" s="83"/>
      <c r="BD88" s="83"/>
      <c r="BE88" s="163" t="str">
        <f t="shared" si="77"/>
        <v/>
      </c>
      <c r="BF88" s="85" t="str">
        <f>IF(A88="","",IF(K88="y",IF(#REF!="",((P88-X88)/BH88),IF(#REF!="",IF(AB88=P88,((AF88-X88)/BH88),((P88-X88)/(BH88+(AI88/100)))),IF(AQ88=X88,((P88-AQ88)/BH88),IF(AM88=AF88,((AQ88-X88)/BH88),((P88-X88)/(BH88+((AI88/100)+(AT88/100)))))))),(P88-X88)/BH88))</f>
        <v/>
      </c>
      <c r="BG88" s="84" t="str">
        <f t="shared" si="78"/>
        <v/>
      </c>
      <c r="BH88" s="85" t="str">
        <f t="shared" si="79"/>
        <v/>
      </c>
      <c r="BI88" s="84" t="str">
        <f t="shared" si="80"/>
        <v/>
      </c>
      <c r="BJ88" s="84" t="str">
        <f t="shared" si="81"/>
        <v/>
      </c>
      <c r="BK88" s="84" t="str">
        <f t="shared" si="82"/>
        <v/>
      </c>
      <c r="BL88" s="84" t="str">
        <f t="shared" si="83"/>
        <v/>
      </c>
      <c r="BM88" s="84" t="str">
        <f t="shared" si="84"/>
        <v/>
      </c>
      <c r="BN88" s="84" t="str">
        <f t="shared" si="85"/>
        <v/>
      </c>
      <c r="BO88" s="84" t="str">
        <f t="shared" si="86"/>
        <v/>
      </c>
      <c r="BP88" s="85" t="str">
        <f t="shared" si="87"/>
        <v/>
      </c>
      <c r="BQ88" s="84" t="str">
        <f t="shared" si="88"/>
        <v/>
      </c>
      <c r="BR88" s="84" t="str">
        <f t="shared" si="89"/>
        <v/>
      </c>
      <c r="BS88" s="84" t="str">
        <f t="shared" si="90"/>
        <v/>
      </c>
      <c r="BT88" s="84" t="str">
        <f t="shared" si="91"/>
        <v/>
      </c>
      <c r="BU88" s="84" t="str">
        <f t="shared" si="92"/>
        <v/>
      </c>
      <c r="BV88" s="85" t="str">
        <f t="shared" si="93"/>
        <v/>
      </c>
      <c r="BW88" s="84" t="str">
        <f t="shared" si="94"/>
        <v/>
      </c>
      <c r="BX88" s="84" t="str">
        <f t="shared" si="95"/>
        <v/>
      </c>
      <c r="BY88" s="84" t="str">
        <f t="shared" si="96"/>
        <v/>
      </c>
      <c r="BZ88" s="85" t="str">
        <f t="shared" si="97"/>
        <v/>
      </c>
      <c r="CA88" s="84" t="str">
        <f t="shared" si="98"/>
        <v/>
      </c>
      <c r="CB88" s="84" t="str">
        <f t="shared" si="99"/>
        <v/>
      </c>
      <c r="CC88" s="84" t="str">
        <f t="shared" si="100"/>
        <v/>
      </c>
      <c r="CD88" s="84" t="str">
        <f t="shared" si="101"/>
        <v/>
      </c>
      <c r="CE88" s="84" t="str">
        <f t="shared" si="102"/>
        <v/>
      </c>
      <c r="CF88" s="84" t="str">
        <f t="shared" si="103"/>
        <v/>
      </c>
      <c r="CG88" s="84" t="str">
        <f t="shared" si="104"/>
        <v/>
      </c>
      <c r="CH88" s="84" t="str">
        <f t="shared" si="105"/>
        <v/>
      </c>
      <c r="CI88" s="84" t="str">
        <f t="shared" si="106"/>
        <v/>
      </c>
      <c r="CJ88" s="84" t="str">
        <f t="shared" si="107"/>
        <v/>
      </c>
      <c r="CK88" s="84" t="str">
        <f t="shared" si="108"/>
        <v/>
      </c>
      <c r="CL88" s="84" t="str">
        <f t="shared" si="109"/>
        <v/>
      </c>
      <c r="CM88" s="86" t="str">
        <f t="shared" si="110"/>
        <v/>
      </c>
    </row>
    <row r="89" spans="1:91" x14ac:dyDescent="0.2">
      <c r="A89" s="92"/>
      <c r="B89" s="74"/>
      <c r="C89" s="75"/>
      <c r="D89" s="75"/>
      <c r="E89" s="76"/>
      <c r="F89" s="76"/>
      <c r="G89" s="75"/>
      <c r="H89" s="76"/>
      <c r="I89" s="89"/>
      <c r="J89" s="90"/>
      <c r="K89" s="91"/>
      <c r="L89" s="77"/>
      <c r="M89" s="78"/>
      <c r="N89" s="78"/>
      <c r="O89" s="78"/>
      <c r="P89" s="80" t="str">
        <f t="shared" si="111"/>
        <v/>
      </c>
      <c r="Q89" s="78"/>
      <c r="R89" s="78"/>
      <c r="S89" s="80" t="str">
        <f t="shared" si="112"/>
        <v/>
      </c>
      <c r="T89" s="81"/>
      <c r="U89" s="82"/>
      <c r="V89" s="78"/>
      <c r="W89" s="78"/>
      <c r="X89" s="80" t="str">
        <f t="shared" si="113"/>
        <v/>
      </c>
      <c r="Y89" s="82"/>
      <c r="Z89" s="78"/>
      <c r="AA89" s="78"/>
      <c r="AB89" s="79" t="str">
        <f t="shared" si="114"/>
        <v/>
      </c>
      <c r="AC89" s="78"/>
      <c r="AD89" s="78"/>
      <c r="AE89" s="78"/>
      <c r="AF89" s="79" t="str">
        <f t="shared" si="115"/>
        <v/>
      </c>
      <c r="AG89" s="78"/>
      <c r="AH89" s="78"/>
      <c r="AI89" s="80" t="str">
        <f t="shared" si="116"/>
        <v/>
      </c>
      <c r="AJ89" s="82"/>
      <c r="AK89" s="78"/>
      <c r="AL89" s="78"/>
      <c r="AM89" s="79" t="str">
        <f t="shared" si="117"/>
        <v/>
      </c>
      <c r="AN89" s="78"/>
      <c r="AO89" s="78"/>
      <c r="AP89" s="78"/>
      <c r="AQ89" s="79" t="str">
        <f t="shared" si="118"/>
        <v/>
      </c>
      <c r="AR89" s="78"/>
      <c r="AS89" s="78"/>
      <c r="AT89" s="80" t="str">
        <f t="shared" si="119"/>
        <v/>
      </c>
      <c r="AU89" s="82"/>
      <c r="AV89" s="78"/>
      <c r="AW89" s="77"/>
      <c r="AX89" s="82"/>
      <c r="AY89" s="78"/>
      <c r="AZ89" s="78"/>
      <c r="BA89" s="82"/>
      <c r="BB89" s="77"/>
      <c r="BC89" s="83"/>
      <c r="BD89" s="83"/>
      <c r="BE89" s="163" t="str">
        <f t="shared" si="77"/>
        <v/>
      </c>
      <c r="BF89" s="85" t="str">
        <f>IF(A89="","",IF(K89="y",IF(#REF!="",((P89-X89)/BH89),IF(#REF!="",IF(AB89=P89,((AF89-X89)/BH89),((P89-X89)/(BH89+(AI89/100)))),IF(AQ89=X89,((P89-AQ89)/BH89),IF(AM89=AF89,((AQ89-X89)/BH89),((P89-X89)/(BH89+((AI89/100)+(AT89/100)))))))),(P89-X89)/BH89))</f>
        <v/>
      </c>
      <c r="BG89" s="84" t="str">
        <f t="shared" si="78"/>
        <v/>
      </c>
      <c r="BH89" s="85" t="str">
        <f t="shared" si="79"/>
        <v/>
      </c>
      <c r="BI89" s="84" t="str">
        <f t="shared" si="80"/>
        <v/>
      </c>
      <c r="BJ89" s="84" t="str">
        <f t="shared" si="81"/>
        <v/>
      </c>
      <c r="BK89" s="84" t="str">
        <f t="shared" si="82"/>
        <v/>
      </c>
      <c r="BL89" s="84" t="str">
        <f t="shared" si="83"/>
        <v/>
      </c>
      <c r="BM89" s="84" t="str">
        <f t="shared" si="84"/>
        <v/>
      </c>
      <c r="BN89" s="84" t="str">
        <f t="shared" si="85"/>
        <v/>
      </c>
      <c r="BO89" s="84" t="str">
        <f t="shared" si="86"/>
        <v/>
      </c>
      <c r="BP89" s="85" t="str">
        <f t="shared" si="87"/>
        <v/>
      </c>
      <c r="BQ89" s="84" t="str">
        <f t="shared" si="88"/>
        <v/>
      </c>
      <c r="BR89" s="84" t="str">
        <f t="shared" si="89"/>
        <v/>
      </c>
      <c r="BS89" s="84" t="str">
        <f t="shared" si="90"/>
        <v/>
      </c>
      <c r="BT89" s="84" t="str">
        <f t="shared" si="91"/>
        <v/>
      </c>
      <c r="BU89" s="84" t="str">
        <f t="shared" si="92"/>
        <v/>
      </c>
      <c r="BV89" s="85" t="str">
        <f t="shared" si="93"/>
        <v/>
      </c>
      <c r="BW89" s="84" t="str">
        <f t="shared" si="94"/>
        <v/>
      </c>
      <c r="BX89" s="84" t="str">
        <f t="shared" si="95"/>
        <v/>
      </c>
      <c r="BY89" s="84" t="str">
        <f t="shared" si="96"/>
        <v/>
      </c>
      <c r="BZ89" s="85" t="str">
        <f t="shared" si="97"/>
        <v/>
      </c>
      <c r="CA89" s="84" t="str">
        <f t="shared" si="98"/>
        <v/>
      </c>
      <c r="CB89" s="84" t="str">
        <f t="shared" si="99"/>
        <v/>
      </c>
      <c r="CC89" s="84" t="str">
        <f t="shared" si="100"/>
        <v/>
      </c>
      <c r="CD89" s="84" t="str">
        <f t="shared" si="101"/>
        <v/>
      </c>
      <c r="CE89" s="84" t="str">
        <f t="shared" si="102"/>
        <v/>
      </c>
      <c r="CF89" s="84" t="str">
        <f t="shared" si="103"/>
        <v/>
      </c>
      <c r="CG89" s="84" t="str">
        <f t="shared" si="104"/>
        <v/>
      </c>
      <c r="CH89" s="84" t="str">
        <f t="shared" si="105"/>
        <v/>
      </c>
      <c r="CI89" s="84" t="str">
        <f t="shared" si="106"/>
        <v/>
      </c>
      <c r="CJ89" s="84" t="str">
        <f t="shared" si="107"/>
        <v/>
      </c>
      <c r="CK89" s="84" t="str">
        <f t="shared" si="108"/>
        <v/>
      </c>
      <c r="CL89" s="84" t="str">
        <f t="shared" si="109"/>
        <v/>
      </c>
      <c r="CM89" s="86" t="str">
        <f t="shared" si="110"/>
        <v/>
      </c>
    </row>
    <row r="90" spans="1:91" x14ac:dyDescent="0.2">
      <c r="A90" s="92"/>
      <c r="B90" s="74"/>
      <c r="C90" s="75"/>
      <c r="D90" s="75"/>
      <c r="E90" s="76"/>
      <c r="F90" s="76"/>
      <c r="G90" s="75"/>
      <c r="H90" s="76"/>
      <c r="I90" s="89"/>
      <c r="J90" s="90"/>
      <c r="K90" s="91"/>
      <c r="L90" s="77"/>
      <c r="M90" s="78"/>
      <c r="N90" s="78"/>
      <c r="O90" s="78"/>
      <c r="P90" s="80" t="str">
        <f t="shared" si="111"/>
        <v/>
      </c>
      <c r="Q90" s="78"/>
      <c r="R90" s="78"/>
      <c r="S90" s="80" t="str">
        <f t="shared" si="112"/>
        <v/>
      </c>
      <c r="T90" s="81"/>
      <c r="U90" s="82"/>
      <c r="V90" s="78"/>
      <c r="W90" s="78"/>
      <c r="X90" s="80" t="str">
        <f t="shared" si="113"/>
        <v/>
      </c>
      <c r="Y90" s="82"/>
      <c r="Z90" s="78"/>
      <c r="AA90" s="78"/>
      <c r="AB90" s="79" t="str">
        <f t="shared" si="114"/>
        <v/>
      </c>
      <c r="AC90" s="78"/>
      <c r="AD90" s="78"/>
      <c r="AE90" s="78"/>
      <c r="AF90" s="79" t="str">
        <f t="shared" si="115"/>
        <v/>
      </c>
      <c r="AG90" s="78"/>
      <c r="AH90" s="78"/>
      <c r="AI90" s="80" t="str">
        <f t="shared" si="116"/>
        <v/>
      </c>
      <c r="AJ90" s="82"/>
      <c r="AK90" s="78"/>
      <c r="AL90" s="78"/>
      <c r="AM90" s="79" t="str">
        <f t="shared" si="117"/>
        <v/>
      </c>
      <c r="AN90" s="78"/>
      <c r="AO90" s="78"/>
      <c r="AP90" s="78"/>
      <c r="AQ90" s="79" t="str">
        <f t="shared" si="118"/>
        <v/>
      </c>
      <c r="AR90" s="78"/>
      <c r="AS90" s="78"/>
      <c r="AT90" s="80" t="str">
        <f t="shared" si="119"/>
        <v/>
      </c>
      <c r="AU90" s="82"/>
      <c r="AV90" s="78"/>
      <c r="AW90" s="77"/>
      <c r="AX90" s="82"/>
      <c r="AY90" s="78"/>
      <c r="AZ90" s="78"/>
      <c r="BA90" s="82"/>
      <c r="BB90" s="77"/>
      <c r="BC90" s="83"/>
      <c r="BD90" s="83"/>
      <c r="BE90" s="163" t="str">
        <f t="shared" si="77"/>
        <v/>
      </c>
      <c r="BF90" s="85" t="str">
        <f>IF(A90="","",IF(K90="y",IF(#REF!="",((P90-X90)/BH90),IF(#REF!="",IF(AB90=P90,((AF90-X90)/BH90),((P90-X90)/(BH90+(AI90/100)))),IF(AQ90=X90,((P90-AQ90)/BH90),IF(AM90=AF90,((AQ90-X90)/BH90),((P90-X90)/(BH90+((AI90/100)+(AT90/100)))))))),(P90-X90)/BH90))</f>
        <v/>
      </c>
      <c r="BG90" s="84" t="str">
        <f t="shared" si="78"/>
        <v/>
      </c>
      <c r="BH90" s="85" t="str">
        <f t="shared" si="79"/>
        <v/>
      </c>
      <c r="BI90" s="84" t="str">
        <f t="shared" si="80"/>
        <v/>
      </c>
      <c r="BJ90" s="84" t="str">
        <f t="shared" si="81"/>
        <v/>
      </c>
      <c r="BK90" s="84" t="str">
        <f t="shared" si="82"/>
        <v/>
      </c>
      <c r="BL90" s="84" t="str">
        <f t="shared" si="83"/>
        <v/>
      </c>
      <c r="BM90" s="84" t="str">
        <f t="shared" si="84"/>
        <v/>
      </c>
      <c r="BN90" s="84" t="str">
        <f t="shared" si="85"/>
        <v/>
      </c>
      <c r="BO90" s="84" t="str">
        <f t="shared" si="86"/>
        <v/>
      </c>
      <c r="BP90" s="85" t="str">
        <f t="shared" si="87"/>
        <v/>
      </c>
      <c r="BQ90" s="84" t="str">
        <f t="shared" si="88"/>
        <v/>
      </c>
      <c r="BR90" s="84" t="str">
        <f t="shared" si="89"/>
        <v/>
      </c>
      <c r="BS90" s="84" t="str">
        <f t="shared" si="90"/>
        <v/>
      </c>
      <c r="BT90" s="84" t="str">
        <f t="shared" si="91"/>
        <v/>
      </c>
      <c r="BU90" s="84" t="str">
        <f t="shared" si="92"/>
        <v/>
      </c>
      <c r="BV90" s="85" t="str">
        <f t="shared" si="93"/>
        <v/>
      </c>
      <c r="BW90" s="84" t="str">
        <f t="shared" si="94"/>
        <v/>
      </c>
      <c r="BX90" s="84" t="str">
        <f t="shared" si="95"/>
        <v/>
      </c>
      <c r="BY90" s="84" t="str">
        <f t="shared" si="96"/>
        <v/>
      </c>
      <c r="BZ90" s="85" t="str">
        <f t="shared" si="97"/>
        <v/>
      </c>
      <c r="CA90" s="84" t="str">
        <f t="shared" si="98"/>
        <v/>
      </c>
      <c r="CB90" s="84" t="str">
        <f t="shared" si="99"/>
        <v/>
      </c>
      <c r="CC90" s="84" t="str">
        <f t="shared" si="100"/>
        <v/>
      </c>
      <c r="CD90" s="84" t="str">
        <f t="shared" si="101"/>
        <v/>
      </c>
      <c r="CE90" s="84" t="str">
        <f t="shared" si="102"/>
        <v/>
      </c>
      <c r="CF90" s="84" t="str">
        <f t="shared" si="103"/>
        <v/>
      </c>
      <c r="CG90" s="84" t="str">
        <f t="shared" si="104"/>
        <v/>
      </c>
      <c r="CH90" s="84" t="str">
        <f t="shared" si="105"/>
        <v/>
      </c>
      <c r="CI90" s="84" t="str">
        <f t="shared" si="106"/>
        <v/>
      </c>
      <c r="CJ90" s="84" t="str">
        <f t="shared" si="107"/>
        <v/>
      </c>
      <c r="CK90" s="84" t="str">
        <f t="shared" si="108"/>
        <v/>
      </c>
      <c r="CL90" s="84" t="str">
        <f t="shared" si="109"/>
        <v/>
      </c>
      <c r="CM90" s="86" t="str">
        <f t="shared" si="110"/>
        <v/>
      </c>
    </row>
    <row r="91" spans="1:91" x14ac:dyDescent="0.2">
      <c r="A91" s="92"/>
      <c r="B91" s="74"/>
      <c r="C91" s="75"/>
      <c r="D91" s="75"/>
      <c r="E91" s="76"/>
      <c r="F91" s="76"/>
      <c r="G91" s="75"/>
      <c r="H91" s="76"/>
      <c r="I91" s="89"/>
      <c r="J91" s="90"/>
      <c r="K91" s="91"/>
      <c r="L91" s="77"/>
      <c r="M91" s="78"/>
      <c r="N91" s="78"/>
      <c r="O91" s="78"/>
      <c r="P91" s="80" t="str">
        <f t="shared" si="111"/>
        <v/>
      </c>
      <c r="Q91" s="78"/>
      <c r="R91" s="78"/>
      <c r="S91" s="80" t="str">
        <f t="shared" si="112"/>
        <v/>
      </c>
      <c r="T91" s="81"/>
      <c r="U91" s="82"/>
      <c r="V91" s="78"/>
      <c r="W91" s="78"/>
      <c r="X91" s="80" t="str">
        <f t="shared" si="113"/>
        <v/>
      </c>
      <c r="Y91" s="82"/>
      <c r="Z91" s="78"/>
      <c r="AA91" s="78"/>
      <c r="AB91" s="79" t="str">
        <f t="shared" si="114"/>
        <v/>
      </c>
      <c r="AC91" s="78"/>
      <c r="AD91" s="78"/>
      <c r="AE91" s="78"/>
      <c r="AF91" s="79" t="str">
        <f t="shared" si="115"/>
        <v/>
      </c>
      <c r="AG91" s="78"/>
      <c r="AH91" s="78"/>
      <c r="AI91" s="80" t="str">
        <f t="shared" si="116"/>
        <v/>
      </c>
      <c r="AJ91" s="82"/>
      <c r="AK91" s="78"/>
      <c r="AL91" s="78"/>
      <c r="AM91" s="79" t="str">
        <f t="shared" si="117"/>
        <v/>
      </c>
      <c r="AN91" s="78"/>
      <c r="AO91" s="78"/>
      <c r="AP91" s="78"/>
      <c r="AQ91" s="79" t="str">
        <f t="shared" si="118"/>
        <v/>
      </c>
      <c r="AR91" s="78"/>
      <c r="AS91" s="78"/>
      <c r="AT91" s="80" t="str">
        <f t="shared" si="119"/>
        <v/>
      </c>
      <c r="AU91" s="82"/>
      <c r="AV91" s="78"/>
      <c r="AW91" s="77"/>
      <c r="AX91" s="82"/>
      <c r="AY91" s="78"/>
      <c r="AZ91" s="78"/>
      <c r="BA91" s="82"/>
      <c r="BB91" s="77"/>
      <c r="BC91" s="83"/>
      <c r="BD91" s="83"/>
      <c r="BE91" s="163" t="str">
        <f t="shared" si="77"/>
        <v/>
      </c>
      <c r="BF91" s="85" t="str">
        <f>IF(A91="","",IF(K91="y",IF(#REF!="",((P91-X91)/BH91),IF(#REF!="",IF(AB91=P91,((AF91-X91)/BH91),((P91-X91)/(BH91+(AI91/100)))),IF(AQ91=X91,((P91-AQ91)/BH91),IF(AM91=AF91,((AQ91-X91)/BH91),((P91-X91)/(BH91+((AI91/100)+(AT91/100)))))))),(P91-X91)/BH91))</f>
        <v/>
      </c>
      <c r="BG91" s="84" t="str">
        <f t="shared" si="78"/>
        <v/>
      </c>
      <c r="BH91" s="85" t="str">
        <f t="shared" si="79"/>
        <v/>
      </c>
      <c r="BI91" s="84" t="str">
        <f t="shared" si="80"/>
        <v/>
      </c>
      <c r="BJ91" s="84" t="str">
        <f t="shared" si="81"/>
        <v/>
      </c>
      <c r="BK91" s="84" t="str">
        <f t="shared" si="82"/>
        <v/>
      </c>
      <c r="BL91" s="84" t="str">
        <f t="shared" si="83"/>
        <v/>
      </c>
      <c r="BM91" s="84" t="str">
        <f t="shared" si="84"/>
        <v/>
      </c>
      <c r="BN91" s="84" t="str">
        <f t="shared" si="85"/>
        <v/>
      </c>
      <c r="BO91" s="84" t="str">
        <f t="shared" si="86"/>
        <v/>
      </c>
      <c r="BP91" s="85" t="str">
        <f t="shared" si="87"/>
        <v/>
      </c>
      <c r="BQ91" s="84" t="str">
        <f t="shared" si="88"/>
        <v/>
      </c>
      <c r="BR91" s="84" t="str">
        <f t="shared" si="89"/>
        <v/>
      </c>
      <c r="BS91" s="84" t="str">
        <f t="shared" si="90"/>
        <v/>
      </c>
      <c r="BT91" s="84" t="str">
        <f t="shared" si="91"/>
        <v/>
      </c>
      <c r="BU91" s="84" t="str">
        <f t="shared" si="92"/>
        <v/>
      </c>
      <c r="BV91" s="85" t="str">
        <f t="shared" si="93"/>
        <v/>
      </c>
      <c r="BW91" s="84" t="str">
        <f t="shared" si="94"/>
        <v/>
      </c>
      <c r="BX91" s="84" t="str">
        <f t="shared" si="95"/>
        <v/>
      </c>
      <c r="BY91" s="84" t="str">
        <f t="shared" si="96"/>
        <v/>
      </c>
      <c r="BZ91" s="85" t="str">
        <f t="shared" si="97"/>
        <v/>
      </c>
      <c r="CA91" s="84" t="str">
        <f t="shared" si="98"/>
        <v/>
      </c>
      <c r="CB91" s="84" t="str">
        <f t="shared" si="99"/>
        <v/>
      </c>
      <c r="CC91" s="84" t="str">
        <f t="shared" si="100"/>
        <v/>
      </c>
      <c r="CD91" s="84" t="str">
        <f t="shared" si="101"/>
        <v/>
      </c>
      <c r="CE91" s="84" t="str">
        <f t="shared" si="102"/>
        <v/>
      </c>
      <c r="CF91" s="84" t="str">
        <f t="shared" si="103"/>
        <v/>
      </c>
      <c r="CG91" s="84" t="str">
        <f t="shared" si="104"/>
        <v/>
      </c>
      <c r="CH91" s="84" t="str">
        <f t="shared" si="105"/>
        <v/>
      </c>
      <c r="CI91" s="84" t="str">
        <f t="shared" si="106"/>
        <v/>
      </c>
      <c r="CJ91" s="84" t="str">
        <f t="shared" si="107"/>
        <v/>
      </c>
      <c r="CK91" s="84" t="str">
        <f t="shared" si="108"/>
        <v/>
      </c>
      <c r="CL91" s="84" t="str">
        <f t="shared" si="109"/>
        <v/>
      </c>
      <c r="CM91" s="86" t="str">
        <f t="shared" si="110"/>
        <v/>
      </c>
    </row>
    <row r="92" spans="1:91" x14ac:dyDescent="0.2">
      <c r="A92" s="92"/>
      <c r="B92" s="74"/>
      <c r="C92" s="75"/>
      <c r="D92" s="75"/>
      <c r="E92" s="76"/>
      <c r="F92" s="76"/>
      <c r="G92" s="75"/>
      <c r="H92" s="76"/>
      <c r="I92" s="89"/>
      <c r="J92" s="90"/>
      <c r="K92" s="91"/>
      <c r="L92" s="77"/>
      <c r="M92" s="78"/>
      <c r="N92" s="78"/>
      <c r="O92" s="78"/>
      <c r="P92" s="80" t="str">
        <f t="shared" si="111"/>
        <v/>
      </c>
      <c r="Q92" s="78"/>
      <c r="R92" s="78"/>
      <c r="S92" s="80" t="str">
        <f t="shared" si="112"/>
        <v/>
      </c>
      <c r="T92" s="81"/>
      <c r="U92" s="82"/>
      <c r="V92" s="78"/>
      <c r="W92" s="78"/>
      <c r="X92" s="80" t="str">
        <f t="shared" si="113"/>
        <v/>
      </c>
      <c r="Y92" s="82"/>
      <c r="Z92" s="78"/>
      <c r="AA92" s="78"/>
      <c r="AB92" s="79" t="str">
        <f t="shared" si="114"/>
        <v/>
      </c>
      <c r="AC92" s="78"/>
      <c r="AD92" s="78"/>
      <c r="AE92" s="78"/>
      <c r="AF92" s="79" t="str">
        <f t="shared" si="115"/>
        <v/>
      </c>
      <c r="AG92" s="78"/>
      <c r="AH92" s="78"/>
      <c r="AI92" s="80" t="str">
        <f t="shared" si="116"/>
        <v/>
      </c>
      <c r="AJ92" s="82"/>
      <c r="AK92" s="78"/>
      <c r="AL92" s="78"/>
      <c r="AM92" s="79" t="str">
        <f t="shared" si="117"/>
        <v/>
      </c>
      <c r="AN92" s="78"/>
      <c r="AO92" s="78"/>
      <c r="AP92" s="78"/>
      <c r="AQ92" s="79" t="str">
        <f t="shared" si="118"/>
        <v/>
      </c>
      <c r="AR92" s="78"/>
      <c r="AS92" s="78"/>
      <c r="AT92" s="80" t="str">
        <f t="shared" si="119"/>
        <v/>
      </c>
      <c r="AU92" s="82"/>
      <c r="AV92" s="78"/>
      <c r="AW92" s="77"/>
      <c r="AX92" s="82"/>
      <c r="AY92" s="78"/>
      <c r="AZ92" s="78"/>
      <c r="BA92" s="82"/>
      <c r="BB92" s="77"/>
      <c r="BC92" s="83"/>
      <c r="BD92" s="83"/>
      <c r="BE92" s="163" t="str">
        <f t="shared" si="77"/>
        <v/>
      </c>
      <c r="BF92" s="85" t="str">
        <f>IF(A92="","",IF(K92="y",IF(#REF!="",((P92-X92)/BH92),IF(#REF!="",IF(AB92=P92,((AF92-X92)/BH92),((P92-X92)/(BH92+(AI92/100)))),IF(AQ92=X92,((P92-AQ92)/BH92),IF(AM92=AF92,((AQ92-X92)/BH92),((P92-X92)/(BH92+((AI92/100)+(AT92/100)))))))),(P92-X92)/BH92))</f>
        <v/>
      </c>
      <c r="BG92" s="84" t="str">
        <f t="shared" si="78"/>
        <v/>
      </c>
      <c r="BH92" s="85" t="str">
        <f t="shared" si="79"/>
        <v/>
      </c>
      <c r="BI92" s="84" t="str">
        <f t="shared" si="80"/>
        <v/>
      </c>
      <c r="BJ92" s="84" t="str">
        <f t="shared" si="81"/>
        <v/>
      </c>
      <c r="BK92" s="84" t="str">
        <f t="shared" si="82"/>
        <v/>
      </c>
      <c r="BL92" s="84" t="str">
        <f t="shared" si="83"/>
        <v/>
      </c>
      <c r="BM92" s="84" t="str">
        <f t="shared" si="84"/>
        <v/>
      </c>
      <c r="BN92" s="84" t="str">
        <f t="shared" si="85"/>
        <v/>
      </c>
      <c r="BO92" s="84" t="str">
        <f t="shared" si="86"/>
        <v/>
      </c>
      <c r="BP92" s="85" t="str">
        <f t="shared" si="87"/>
        <v/>
      </c>
      <c r="BQ92" s="84" t="str">
        <f t="shared" si="88"/>
        <v/>
      </c>
      <c r="BR92" s="84" t="str">
        <f t="shared" si="89"/>
        <v/>
      </c>
      <c r="BS92" s="84" t="str">
        <f t="shared" si="90"/>
        <v/>
      </c>
      <c r="BT92" s="84" t="str">
        <f t="shared" si="91"/>
        <v/>
      </c>
      <c r="BU92" s="84" t="str">
        <f t="shared" si="92"/>
        <v/>
      </c>
      <c r="BV92" s="85" t="str">
        <f t="shared" si="93"/>
        <v/>
      </c>
      <c r="BW92" s="84" t="str">
        <f t="shared" si="94"/>
        <v/>
      </c>
      <c r="BX92" s="84" t="str">
        <f t="shared" si="95"/>
        <v/>
      </c>
      <c r="BY92" s="84" t="str">
        <f t="shared" si="96"/>
        <v/>
      </c>
      <c r="BZ92" s="85" t="str">
        <f t="shared" si="97"/>
        <v/>
      </c>
      <c r="CA92" s="84" t="str">
        <f t="shared" si="98"/>
        <v/>
      </c>
      <c r="CB92" s="84" t="str">
        <f t="shared" si="99"/>
        <v/>
      </c>
      <c r="CC92" s="84" t="str">
        <f t="shared" si="100"/>
        <v/>
      </c>
      <c r="CD92" s="84" t="str">
        <f t="shared" si="101"/>
        <v/>
      </c>
      <c r="CE92" s="84" t="str">
        <f t="shared" si="102"/>
        <v/>
      </c>
      <c r="CF92" s="84" t="str">
        <f t="shared" si="103"/>
        <v/>
      </c>
      <c r="CG92" s="84" t="str">
        <f t="shared" si="104"/>
        <v/>
      </c>
      <c r="CH92" s="84" t="str">
        <f t="shared" si="105"/>
        <v/>
      </c>
      <c r="CI92" s="84" t="str">
        <f t="shared" si="106"/>
        <v/>
      </c>
      <c r="CJ92" s="84" t="str">
        <f t="shared" si="107"/>
        <v/>
      </c>
      <c r="CK92" s="84" t="str">
        <f t="shared" si="108"/>
        <v/>
      </c>
      <c r="CL92" s="84" t="str">
        <f t="shared" si="109"/>
        <v/>
      </c>
      <c r="CM92" s="86" t="str">
        <f t="shared" si="110"/>
        <v/>
      </c>
    </row>
    <row r="93" spans="1:91" x14ac:dyDescent="0.2">
      <c r="A93" s="92"/>
      <c r="B93" s="74"/>
      <c r="C93" s="75"/>
      <c r="D93" s="75"/>
      <c r="E93" s="76"/>
      <c r="F93" s="76"/>
      <c r="G93" s="75"/>
      <c r="H93" s="76"/>
      <c r="I93" s="89"/>
      <c r="J93" s="90"/>
      <c r="K93" s="91"/>
      <c r="L93" s="77"/>
      <c r="M93" s="78"/>
      <c r="N93" s="78"/>
      <c r="O93" s="78"/>
      <c r="P93" s="80" t="str">
        <f t="shared" si="111"/>
        <v/>
      </c>
      <c r="Q93" s="78"/>
      <c r="R93" s="78"/>
      <c r="S93" s="80" t="str">
        <f t="shared" si="112"/>
        <v/>
      </c>
      <c r="T93" s="81"/>
      <c r="U93" s="82"/>
      <c r="V93" s="78"/>
      <c r="W93" s="78"/>
      <c r="X93" s="80" t="str">
        <f t="shared" si="113"/>
        <v/>
      </c>
      <c r="Y93" s="82"/>
      <c r="Z93" s="78"/>
      <c r="AA93" s="78"/>
      <c r="AB93" s="79" t="str">
        <f t="shared" si="114"/>
        <v/>
      </c>
      <c r="AC93" s="78"/>
      <c r="AD93" s="78"/>
      <c r="AE93" s="78"/>
      <c r="AF93" s="79" t="str">
        <f t="shared" si="115"/>
        <v/>
      </c>
      <c r="AG93" s="78"/>
      <c r="AH93" s="78"/>
      <c r="AI93" s="80" t="str">
        <f t="shared" si="116"/>
        <v/>
      </c>
      <c r="AJ93" s="82"/>
      <c r="AK93" s="78"/>
      <c r="AL93" s="78"/>
      <c r="AM93" s="79" t="str">
        <f t="shared" si="117"/>
        <v/>
      </c>
      <c r="AN93" s="78"/>
      <c r="AO93" s="78"/>
      <c r="AP93" s="78"/>
      <c r="AQ93" s="79" t="str">
        <f t="shared" si="118"/>
        <v/>
      </c>
      <c r="AR93" s="78"/>
      <c r="AS93" s="78"/>
      <c r="AT93" s="80" t="str">
        <f t="shared" si="119"/>
        <v/>
      </c>
      <c r="AU93" s="82"/>
      <c r="AV93" s="78"/>
      <c r="AW93" s="77"/>
      <c r="AX93" s="82"/>
      <c r="AY93" s="78"/>
      <c r="AZ93" s="78"/>
      <c r="BA93" s="82"/>
      <c r="BB93" s="77"/>
      <c r="BC93" s="83"/>
      <c r="BD93" s="83"/>
      <c r="BE93" s="163" t="str">
        <f t="shared" si="77"/>
        <v/>
      </c>
      <c r="BF93" s="85" t="str">
        <f>IF(A93="","",IF(K93="y",IF(#REF!="",((P93-X93)/BH93),IF(#REF!="",IF(AB93=P93,((AF93-X93)/BH93),((P93-X93)/(BH93+(AI93/100)))),IF(AQ93=X93,((P93-AQ93)/BH93),IF(AM93=AF93,((AQ93-X93)/BH93),((P93-X93)/(BH93+((AI93/100)+(AT93/100)))))))),(P93-X93)/BH93))</f>
        <v/>
      </c>
      <c r="BG93" s="84" t="str">
        <f t="shared" si="78"/>
        <v/>
      </c>
      <c r="BH93" s="85" t="str">
        <f t="shared" si="79"/>
        <v/>
      </c>
      <c r="BI93" s="84" t="str">
        <f t="shared" si="80"/>
        <v/>
      </c>
      <c r="BJ93" s="84" t="str">
        <f t="shared" si="81"/>
        <v/>
      </c>
      <c r="BK93" s="84" t="str">
        <f t="shared" si="82"/>
        <v/>
      </c>
      <c r="BL93" s="84" t="str">
        <f t="shared" si="83"/>
        <v/>
      </c>
      <c r="BM93" s="84" t="str">
        <f t="shared" si="84"/>
        <v/>
      </c>
      <c r="BN93" s="84" t="str">
        <f t="shared" si="85"/>
        <v/>
      </c>
      <c r="BO93" s="84" t="str">
        <f t="shared" si="86"/>
        <v/>
      </c>
      <c r="BP93" s="85" t="str">
        <f t="shared" si="87"/>
        <v/>
      </c>
      <c r="BQ93" s="84" t="str">
        <f t="shared" si="88"/>
        <v/>
      </c>
      <c r="BR93" s="84" t="str">
        <f t="shared" si="89"/>
        <v/>
      </c>
      <c r="BS93" s="84" t="str">
        <f t="shared" si="90"/>
        <v/>
      </c>
      <c r="BT93" s="84" t="str">
        <f t="shared" si="91"/>
        <v/>
      </c>
      <c r="BU93" s="84" t="str">
        <f t="shared" si="92"/>
        <v/>
      </c>
      <c r="BV93" s="85" t="str">
        <f t="shared" si="93"/>
        <v/>
      </c>
      <c r="BW93" s="84" t="str">
        <f t="shared" si="94"/>
        <v/>
      </c>
      <c r="BX93" s="84" t="str">
        <f t="shared" si="95"/>
        <v/>
      </c>
      <c r="BY93" s="84" t="str">
        <f t="shared" si="96"/>
        <v/>
      </c>
      <c r="BZ93" s="85" t="str">
        <f t="shared" si="97"/>
        <v/>
      </c>
      <c r="CA93" s="84" t="str">
        <f t="shared" si="98"/>
        <v/>
      </c>
      <c r="CB93" s="84" t="str">
        <f t="shared" si="99"/>
        <v/>
      </c>
      <c r="CC93" s="84" t="str">
        <f t="shared" si="100"/>
        <v/>
      </c>
      <c r="CD93" s="84" t="str">
        <f t="shared" si="101"/>
        <v/>
      </c>
      <c r="CE93" s="84" t="str">
        <f t="shared" si="102"/>
        <v/>
      </c>
      <c r="CF93" s="84" t="str">
        <f t="shared" si="103"/>
        <v/>
      </c>
      <c r="CG93" s="84" t="str">
        <f t="shared" si="104"/>
        <v/>
      </c>
      <c r="CH93" s="84" t="str">
        <f t="shared" si="105"/>
        <v/>
      </c>
      <c r="CI93" s="84" t="str">
        <f t="shared" si="106"/>
        <v/>
      </c>
      <c r="CJ93" s="84" t="str">
        <f t="shared" si="107"/>
        <v/>
      </c>
      <c r="CK93" s="84" t="str">
        <f t="shared" si="108"/>
        <v/>
      </c>
      <c r="CL93" s="84" t="str">
        <f t="shared" si="109"/>
        <v/>
      </c>
      <c r="CM93" s="86" t="str">
        <f t="shared" si="110"/>
        <v/>
      </c>
    </row>
    <row r="94" spans="1:91" x14ac:dyDescent="0.2">
      <c r="A94" s="92"/>
      <c r="B94" s="74"/>
      <c r="C94" s="75"/>
      <c r="D94" s="75"/>
      <c r="E94" s="76"/>
      <c r="F94" s="76"/>
      <c r="G94" s="75"/>
      <c r="H94" s="76"/>
      <c r="I94" s="89"/>
      <c r="J94" s="90"/>
      <c r="K94" s="91"/>
      <c r="L94" s="77"/>
      <c r="M94" s="78"/>
      <c r="N94" s="78"/>
      <c r="O94" s="78"/>
      <c r="P94" s="80" t="str">
        <f t="shared" si="111"/>
        <v/>
      </c>
      <c r="Q94" s="78"/>
      <c r="R94" s="78"/>
      <c r="S94" s="80" t="str">
        <f t="shared" si="112"/>
        <v/>
      </c>
      <c r="T94" s="81"/>
      <c r="U94" s="82"/>
      <c r="V94" s="78"/>
      <c r="W94" s="78"/>
      <c r="X94" s="80" t="str">
        <f t="shared" si="113"/>
        <v/>
      </c>
      <c r="Y94" s="82"/>
      <c r="Z94" s="78"/>
      <c r="AA94" s="78"/>
      <c r="AB94" s="79" t="str">
        <f t="shared" si="114"/>
        <v/>
      </c>
      <c r="AC94" s="78"/>
      <c r="AD94" s="78"/>
      <c r="AE94" s="78"/>
      <c r="AF94" s="79" t="str">
        <f t="shared" si="115"/>
        <v/>
      </c>
      <c r="AG94" s="78"/>
      <c r="AH94" s="78"/>
      <c r="AI94" s="80" t="str">
        <f t="shared" si="116"/>
        <v/>
      </c>
      <c r="AJ94" s="82"/>
      <c r="AK94" s="78"/>
      <c r="AL94" s="78"/>
      <c r="AM94" s="79" t="str">
        <f t="shared" si="117"/>
        <v/>
      </c>
      <c r="AN94" s="78"/>
      <c r="AO94" s="78"/>
      <c r="AP94" s="78"/>
      <c r="AQ94" s="79" t="str">
        <f t="shared" si="118"/>
        <v/>
      </c>
      <c r="AR94" s="78"/>
      <c r="AS94" s="78"/>
      <c r="AT94" s="80" t="str">
        <f t="shared" si="119"/>
        <v/>
      </c>
      <c r="AU94" s="82"/>
      <c r="AV94" s="78"/>
      <c r="AW94" s="77"/>
      <c r="AX94" s="82"/>
      <c r="AY94" s="78"/>
      <c r="AZ94" s="78"/>
      <c r="BA94" s="82"/>
      <c r="BB94" s="77"/>
      <c r="BC94" s="83"/>
      <c r="BD94" s="83"/>
      <c r="BE94" s="163" t="str">
        <f t="shared" si="77"/>
        <v/>
      </c>
      <c r="BF94" s="85" t="str">
        <f>IF(A94="","",IF(K94="y",IF(#REF!="",((P94-X94)/BH94),IF(#REF!="",IF(AB94=P94,((AF94-X94)/BH94),((P94-X94)/(BH94+(AI94/100)))),IF(AQ94=X94,((P94-AQ94)/BH94),IF(AM94=AF94,((AQ94-X94)/BH94),((P94-X94)/(BH94+((AI94/100)+(AT94/100)))))))),(P94-X94)/BH94))</f>
        <v/>
      </c>
      <c r="BG94" s="84" t="str">
        <f t="shared" si="78"/>
        <v/>
      </c>
      <c r="BH94" s="85" t="str">
        <f t="shared" si="79"/>
        <v/>
      </c>
      <c r="BI94" s="84" t="str">
        <f t="shared" si="80"/>
        <v/>
      </c>
      <c r="BJ94" s="84" t="str">
        <f t="shared" si="81"/>
        <v/>
      </c>
      <c r="BK94" s="84" t="str">
        <f t="shared" si="82"/>
        <v/>
      </c>
      <c r="BL94" s="84" t="str">
        <f t="shared" si="83"/>
        <v/>
      </c>
      <c r="BM94" s="84" t="str">
        <f t="shared" si="84"/>
        <v/>
      </c>
      <c r="BN94" s="84" t="str">
        <f t="shared" si="85"/>
        <v/>
      </c>
      <c r="BO94" s="84" t="str">
        <f t="shared" si="86"/>
        <v/>
      </c>
      <c r="BP94" s="85" t="str">
        <f t="shared" si="87"/>
        <v/>
      </c>
      <c r="BQ94" s="84" t="str">
        <f t="shared" si="88"/>
        <v/>
      </c>
      <c r="BR94" s="84" t="str">
        <f t="shared" si="89"/>
        <v/>
      </c>
      <c r="BS94" s="84" t="str">
        <f t="shared" si="90"/>
        <v/>
      </c>
      <c r="BT94" s="84" t="str">
        <f t="shared" si="91"/>
        <v/>
      </c>
      <c r="BU94" s="84" t="str">
        <f t="shared" si="92"/>
        <v/>
      </c>
      <c r="BV94" s="85" t="str">
        <f t="shared" si="93"/>
        <v/>
      </c>
      <c r="BW94" s="84" t="str">
        <f t="shared" si="94"/>
        <v/>
      </c>
      <c r="BX94" s="84" t="str">
        <f t="shared" si="95"/>
        <v/>
      </c>
      <c r="BY94" s="84" t="str">
        <f t="shared" si="96"/>
        <v/>
      </c>
      <c r="BZ94" s="85" t="str">
        <f t="shared" si="97"/>
        <v/>
      </c>
      <c r="CA94" s="84" t="str">
        <f t="shared" si="98"/>
        <v/>
      </c>
      <c r="CB94" s="84" t="str">
        <f t="shared" si="99"/>
        <v/>
      </c>
      <c r="CC94" s="84" t="str">
        <f t="shared" si="100"/>
        <v/>
      </c>
      <c r="CD94" s="84" t="str">
        <f t="shared" si="101"/>
        <v/>
      </c>
      <c r="CE94" s="84" t="str">
        <f t="shared" si="102"/>
        <v/>
      </c>
      <c r="CF94" s="84" t="str">
        <f t="shared" si="103"/>
        <v/>
      </c>
      <c r="CG94" s="84" t="str">
        <f t="shared" si="104"/>
        <v/>
      </c>
      <c r="CH94" s="84" t="str">
        <f t="shared" si="105"/>
        <v/>
      </c>
      <c r="CI94" s="84" t="str">
        <f t="shared" si="106"/>
        <v/>
      </c>
      <c r="CJ94" s="84" t="str">
        <f t="shared" si="107"/>
        <v/>
      </c>
      <c r="CK94" s="84" t="str">
        <f t="shared" si="108"/>
        <v/>
      </c>
      <c r="CL94" s="84" t="str">
        <f t="shared" si="109"/>
        <v/>
      </c>
      <c r="CM94" s="86" t="str">
        <f t="shared" si="110"/>
        <v/>
      </c>
    </row>
    <row r="95" spans="1:91" x14ac:dyDescent="0.2">
      <c r="A95" s="92"/>
      <c r="B95" s="74"/>
      <c r="C95" s="75"/>
      <c r="D95" s="75"/>
      <c r="E95" s="76"/>
      <c r="F95" s="76"/>
      <c r="G95" s="75"/>
      <c r="H95" s="76"/>
      <c r="I95" s="89"/>
      <c r="J95" s="90"/>
      <c r="K95" s="91"/>
      <c r="L95" s="77"/>
      <c r="M95" s="78"/>
      <c r="N95" s="78"/>
      <c r="O95" s="78"/>
      <c r="P95" s="80" t="str">
        <f t="shared" si="111"/>
        <v/>
      </c>
      <c r="Q95" s="78"/>
      <c r="R95" s="78"/>
      <c r="S95" s="80" t="str">
        <f t="shared" si="112"/>
        <v/>
      </c>
      <c r="T95" s="81"/>
      <c r="U95" s="82"/>
      <c r="V95" s="78"/>
      <c r="W95" s="78"/>
      <c r="X95" s="80" t="str">
        <f t="shared" si="113"/>
        <v/>
      </c>
      <c r="Y95" s="82"/>
      <c r="Z95" s="78"/>
      <c r="AA95" s="78"/>
      <c r="AB95" s="79" t="str">
        <f t="shared" si="114"/>
        <v/>
      </c>
      <c r="AC95" s="78"/>
      <c r="AD95" s="78"/>
      <c r="AE95" s="78"/>
      <c r="AF95" s="79" t="str">
        <f t="shared" si="115"/>
        <v/>
      </c>
      <c r="AG95" s="78"/>
      <c r="AH95" s="78"/>
      <c r="AI95" s="80" t="str">
        <f t="shared" si="116"/>
        <v/>
      </c>
      <c r="AJ95" s="82"/>
      <c r="AK95" s="78"/>
      <c r="AL95" s="78"/>
      <c r="AM95" s="79" t="str">
        <f t="shared" si="117"/>
        <v/>
      </c>
      <c r="AN95" s="78"/>
      <c r="AO95" s="78"/>
      <c r="AP95" s="78"/>
      <c r="AQ95" s="79" t="str">
        <f t="shared" si="118"/>
        <v/>
      </c>
      <c r="AR95" s="78"/>
      <c r="AS95" s="78"/>
      <c r="AT95" s="80" t="str">
        <f t="shared" si="119"/>
        <v/>
      </c>
      <c r="AU95" s="82"/>
      <c r="AV95" s="78"/>
      <c r="AW95" s="77"/>
      <c r="AX95" s="82"/>
      <c r="AY95" s="78"/>
      <c r="AZ95" s="78"/>
      <c r="BA95" s="82"/>
      <c r="BB95" s="77"/>
      <c r="BC95" s="83"/>
      <c r="BD95" s="83"/>
      <c r="BE95" s="163" t="str">
        <f t="shared" si="77"/>
        <v/>
      </c>
      <c r="BF95" s="85" t="str">
        <f>IF(A95="","",IF(K95="y",IF(#REF!="",((P95-X95)/BH95),IF(#REF!="",IF(AB95=P95,((AF95-X95)/BH95),((P95-X95)/(BH95+(AI95/100)))),IF(AQ95=X95,((P95-AQ95)/BH95),IF(AM95=AF95,((AQ95-X95)/BH95),((P95-X95)/(BH95+((AI95/100)+(AT95/100)))))))),(P95-X95)/BH95))</f>
        <v/>
      </c>
      <c r="BG95" s="84" t="str">
        <f t="shared" si="78"/>
        <v/>
      </c>
      <c r="BH95" s="85" t="str">
        <f t="shared" si="79"/>
        <v/>
      </c>
      <c r="BI95" s="84" t="str">
        <f t="shared" si="80"/>
        <v/>
      </c>
      <c r="BJ95" s="84" t="str">
        <f t="shared" si="81"/>
        <v/>
      </c>
      <c r="BK95" s="84" t="str">
        <f t="shared" si="82"/>
        <v/>
      </c>
      <c r="BL95" s="84" t="str">
        <f t="shared" si="83"/>
        <v/>
      </c>
      <c r="BM95" s="84" t="str">
        <f t="shared" si="84"/>
        <v/>
      </c>
      <c r="BN95" s="84" t="str">
        <f t="shared" si="85"/>
        <v/>
      </c>
      <c r="BO95" s="84" t="str">
        <f t="shared" si="86"/>
        <v/>
      </c>
      <c r="BP95" s="85" t="str">
        <f t="shared" si="87"/>
        <v/>
      </c>
      <c r="BQ95" s="84" t="str">
        <f t="shared" si="88"/>
        <v/>
      </c>
      <c r="BR95" s="84" t="str">
        <f t="shared" si="89"/>
        <v/>
      </c>
      <c r="BS95" s="84" t="str">
        <f t="shared" si="90"/>
        <v/>
      </c>
      <c r="BT95" s="84" t="str">
        <f t="shared" si="91"/>
        <v/>
      </c>
      <c r="BU95" s="84" t="str">
        <f t="shared" si="92"/>
        <v/>
      </c>
      <c r="BV95" s="85" t="str">
        <f t="shared" si="93"/>
        <v/>
      </c>
      <c r="BW95" s="84" t="str">
        <f t="shared" si="94"/>
        <v/>
      </c>
      <c r="BX95" s="84" t="str">
        <f t="shared" si="95"/>
        <v/>
      </c>
      <c r="BY95" s="84" t="str">
        <f t="shared" si="96"/>
        <v/>
      </c>
      <c r="BZ95" s="85" t="str">
        <f t="shared" si="97"/>
        <v/>
      </c>
      <c r="CA95" s="84" t="str">
        <f t="shared" si="98"/>
        <v/>
      </c>
      <c r="CB95" s="84" t="str">
        <f t="shared" si="99"/>
        <v/>
      </c>
      <c r="CC95" s="84" t="str">
        <f t="shared" si="100"/>
        <v/>
      </c>
      <c r="CD95" s="84" t="str">
        <f t="shared" si="101"/>
        <v/>
      </c>
      <c r="CE95" s="84" t="str">
        <f t="shared" si="102"/>
        <v/>
      </c>
      <c r="CF95" s="84" t="str">
        <f t="shared" si="103"/>
        <v/>
      </c>
      <c r="CG95" s="84" t="str">
        <f t="shared" si="104"/>
        <v/>
      </c>
      <c r="CH95" s="84" t="str">
        <f t="shared" si="105"/>
        <v/>
      </c>
      <c r="CI95" s="84" t="str">
        <f t="shared" si="106"/>
        <v/>
      </c>
      <c r="CJ95" s="84" t="str">
        <f t="shared" si="107"/>
        <v/>
      </c>
      <c r="CK95" s="84" t="str">
        <f t="shared" si="108"/>
        <v/>
      </c>
      <c r="CL95" s="84" t="str">
        <f t="shared" si="109"/>
        <v/>
      </c>
      <c r="CM95" s="86" t="str">
        <f t="shared" si="110"/>
        <v/>
      </c>
    </row>
    <row r="96" spans="1:91" x14ac:dyDescent="0.2">
      <c r="A96" s="92"/>
      <c r="B96" s="74"/>
      <c r="C96" s="75"/>
      <c r="D96" s="75"/>
      <c r="E96" s="76"/>
      <c r="F96" s="76"/>
      <c r="G96" s="75"/>
      <c r="H96" s="76"/>
      <c r="I96" s="89"/>
      <c r="J96" s="90"/>
      <c r="K96" s="91"/>
      <c r="L96" s="77"/>
      <c r="M96" s="78"/>
      <c r="N96" s="78"/>
      <c r="O96" s="78"/>
      <c r="P96" s="80" t="str">
        <f t="shared" si="111"/>
        <v/>
      </c>
      <c r="Q96" s="78"/>
      <c r="R96" s="78"/>
      <c r="S96" s="80" t="str">
        <f t="shared" si="112"/>
        <v/>
      </c>
      <c r="T96" s="81"/>
      <c r="U96" s="82"/>
      <c r="V96" s="78"/>
      <c r="W96" s="78"/>
      <c r="X96" s="80" t="str">
        <f t="shared" si="113"/>
        <v/>
      </c>
      <c r="Y96" s="82"/>
      <c r="Z96" s="78"/>
      <c r="AA96" s="78"/>
      <c r="AB96" s="79" t="str">
        <f t="shared" si="114"/>
        <v/>
      </c>
      <c r="AC96" s="78"/>
      <c r="AD96" s="78"/>
      <c r="AE96" s="78"/>
      <c r="AF96" s="79" t="str">
        <f t="shared" si="115"/>
        <v/>
      </c>
      <c r="AG96" s="78"/>
      <c r="AH96" s="78"/>
      <c r="AI96" s="80" t="str">
        <f t="shared" si="116"/>
        <v/>
      </c>
      <c r="AJ96" s="82"/>
      <c r="AK96" s="78"/>
      <c r="AL96" s="78"/>
      <c r="AM96" s="79" t="str">
        <f t="shared" si="117"/>
        <v/>
      </c>
      <c r="AN96" s="78"/>
      <c r="AO96" s="78"/>
      <c r="AP96" s="78"/>
      <c r="AQ96" s="79" t="str">
        <f t="shared" si="118"/>
        <v/>
      </c>
      <c r="AR96" s="78"/>
      <c r="AS96" s="78"/>
      <c r="AT96" s="80" t="str">
        <f t="shared" si="119"/>
        <v/>
      </c>
      <c r="AU96" s="82"/>
      <c r="AV96" s="78"/>
      <c r="AW96" s="77"/>
      <c r="AX96" s="82"/>
      <c r="AY96" s="78"/>
      <c r="AZ96" s="78"/>
      <c r="BA96" s="82"/>
      <c r="BB96" s="77"/>
      <c r="BC96" s="83"/>
      <c r="BD96" s="83"/>
      <c r="BE96" s="163" t="str">
        <f t="shared" si="77"/>
        <v/>
      </c>
      <c r="BF96" s="85" t="str">
        <f>IF(A96="","",IF(K96="y",IF(#REF!="",((P96-X96)/BH96),IF(#REF!="",IF(AB96=P96,((AF96-X96)/BH96),((P96-X96)/(BH96+(AI96/100)))),IF(AQ96=X96,((P96-AQ96)/BH96),IF(AM96=AF96,((AQ96-X96)/BH96),((P96-X96)/(BH96+((AI96/100)+(AT96/100)))))))),(P96-X96)/BH96))</f>
        <v/>
      </c>
      <c r="BG96" s="84" t="str">
        <f t="shared" si="78"/>
        <v/>
      </c>
      <c r="BH96" s="85" t="str">
        <f t="shared" si="79"/>
        <v/>
      </c>
      <c r="BI96" s="84" t="str">
        <f t="shared" si="80"/>
        <v/>
      </c>
      <c r="BJ96" s="84" t="str">
        <f t="shared" si="81"/>
        <v/>
      </c>
      <c r="BK96" s="84" t="str">
        <f t="shared" si="82"/>
        <v/>
      </c>
      <c r="BL96" s="84" t="str">
        <f t="shared" si="83"/>
        <v/>
      </c>
      <c r="BM96" s="84" t="str">
        <f t="shared" si="84"/>
        <v/>
      </c>
      <c r="BN96" s="84" t="str">
        <f t="shared" si="85"/>
        <v/>
      </c>
      <c r="BO96" s="84" t="str">
        <f t="shared" si="86"/>
        <v/>
      </c>
      <c r="BP96" s="85" t="str">
        <f t="shared" si="87"/>
        <v/>
      </c>
      <c r="BQ96" s="84" t="str">
        <f t="shared" si="88"/>
        <v/>
      </c>
      <c r="BR96" s="84" t="str">
        <f t="shared" si="89"/>
        <v/>
      </c>
      <c r="BS96" s="84" t="str">
        <f t="shared" si="90"/>
        <v/>
      </c>
      <c r="BT96" s="84" t="str">
        <f t="shared" si="91"/>
        <v/>
      </c>
      <c r="BU96" s="84" t="str">
        <f t="shared" si="92"/>
        <v/>
      </c>
      <c r="BV96" s="85" t="str">
        <f t="shared" si="93"/>
        <v/>
      </c>
      <c r="BW96" s="84" t="str">
        <f t="shared" si="94"/>
        <v/>
      </c>
      <c r="BX96" s="84" t="str">
        <f t="shared" si="95"/>
        <v/>
      </c>
      <c r="BY96" s="84" t="str">
        <f t="shared" si="96"/>
        <v/>
      </c>
      <c r="BZ96" s="85" t="str">
        <f t="shared" si="97"/>
        <v/>
      </c>
      <c r="CA96" s="84" t="str">
        <f t="shared" si="98"/>
        <v/>
      </c>
      <c r="CB96" s="84" t="str">
        <f t="shared" si="99"/>
        <v/>
      </c>
      <c r="CC96" s="84" t="str">
        <f t="shared" si="100"/>
        <v/>
      </c>
      <c r="CD96" s="84" t="str">
        <f t="shared" si="101"/>
        <v/>
      </c>
      <c r="CE96" s="84" t="str">
        <f t="shared" si="102"/>
        <v/>
      </c>
      <c r="CF96" s="84" t="str">
        <f t="shared" si="103"/>
        <v/>
      </c>
      <c r="CG96" s="84" t="str">
        <f t="shared" si="104"/>
        <v/>
      </c>
      <c r="CH96" s="84" t="str">
        <f t="shared" si="105"/>
        <v/>
      </c>
      <c r="CI96" s="84" t="str">
        <f t="shared" si="106"/>
        <v/>
      </c>
      <c r="CJ96" s="84" t="str">
        <f t="shared" si="107"/>
        <v/>
      </c>
      <c r="CK96" s="84" t="str">
        <f t="shared" si="108"/>
        <v/>
      </c>
      <c r="CL96" s="84" t="str">
        <f t="shared" si="109"/>
        <v/>
      </c>
      <c r="CM96" s="86" t="str">
        <f t="shared" si="110"/>
        <v/>
      </c>
    </row>
    <row r="97" spans="1:91" x14ac:dyDescent="0.2">
      <c r="A97" s="92"/>
      <c r="B97" s="74"/>
      <c r="C97" s="75"/>
      <c r="D97" s="75"/>
      <c r="E97" s="76"/>
      <c r="F97" s="76"/>
      <c r="G97" s="75"/>
      <c r="H97" s="76"/>
      <c r="I97" s="89"/>
      <c r="J97" s="90"/>
      <c r="K97" s="91"/>
      <c r="L97" s="77"/>
      <c r="M97" s="78"/>
      <c r="N97" s="78"/>
      <c r="O97" s="78"/>
      <c r="P97" s="80" t="str">
        <f t="shared" si="111"/>
        <v/>
      </c>
      <c r="Q97" s="78"/>
      <c r="R97" s="78"/>
      <c r="S97" s="80" t="str">
        <f t="shared" si="112"/>
        <v/>
      </c>
      <c r="T97" s="81"/>
      <c r="U97" s="82"/>
      <c r="V97" s="78"/>
      <c r="W97" s="78"/>
      <c r="X97" s="80" t="str">
        <f t="shared" si="113"/>
        <v/>
      </c>
      <c r="Y97" s="82"/>
      <c r="Z97" s="78"/>
      <c r="AA97" s="78"/>
      <c r="AB97" s="79" t="str">
        <f t="shared" si="114"/>
        <v/>
      </c>
      <c r="AC97" s="78"/>
      <c r="AD97" s="78"/>
      <c r="AE97" s="78"/>
      <c r="AF97" s="79" t="str">
        <f t="shared" si="115"/>
        <v/>
      </c>
      <c r="AG97" s="78"/>
      <c r="AH97" s="78"/>
      <c r="AI97" s="80" t="str">
        <f t="shared" si="116"/>
        <v/>
      </c>
      <c r="AJ97" s="82"/>
      <c r="AK97" s="78"/>
      <c r="AL97" s="78"/>
      <c r="AM97" s="79" t="str">
        <f t="shared" si="117"/>
        <v/>
      </c>
      <c r="AN97" s="78"/>
      <c r="AO97" s="78"/>
      <c r="AP97" s="78"/>
      <c r="AQ97" s="79" t="str">
        <f t="shared" si="118"/>
        <v/>
      </c>
      <c r="AR97" s="78"/>
      <c r="AS97" s="78"/>
      <c r="AT97" s="80" t="str">
        <f t="shared" si="119"/>
        <v/>
      </c>
      <c r="AU97" s="82"/>
      <c r="AV97" s="78"/>
      <c r="AW97" s="77"/>
      <c r="AX97" s="82"/>
      <c r="AY97" s="78"/>
      <c r="AZ97" s="78"/>
      <c r="BA97" s="82"/>
      <c r="BB97" s="77"/>
      <c r="BC97" s="83"/>
      <c r="BD97" s="83"/>
      <c r="BE97" s="163" t="str">
        <f t="shared" si="77"/>
        <v/>
      </c>
      <c r="BF97" s="85" t="str">
        <f>IF(A97="","",IF(K97="y",IF(#REF!="",((P97-X97)/BH97),IF(#REF!="",IF(AB97=P97,((AF97-X97)/BH97),((P97-X97)/(BH97+(AI97/100)))),IF(AQ97=X97,((P97-AQ97)/BH97),IF(AM97=AF97,((AQ97-X97)/BH97),((P97-X97)/(BH97+((AI97/100)+(AT97/100)))))))),(P97-X97)/BH97))</f>
        <v/>
      </c>
      <c r="BG97" s="84" t="str">
        <f t="shared" si="78"/>
        <v/>
      </c>
      <c r="BH97" s="85" t="str">
        <f t="shared" si="79"/>
        <v/>
      </c>
      <c r="BI97" s="84" t="str">
        <f t="shared" si="80"/>
        <v/>
      </c>
      <c r="BJ97" s="84" t="str">
        <f t="shared" si="81"/>
        <v/>
      </c>
      <c r="BK97" s="84" t="str">
        <f t="shared" si="82"/>
        <v/>
      </c>
      <c r="BL97" s="84" t="str">
        <f t="shared" si="83"/>
        <v/>
      </c>
      <c r="BM97" s="84" t="str">
        <f t="shared" si="84"/>
        <v/>
      </c>
      <c r="BN97" s="84" t="str">
        <f t="shared" si="85"/>
        <v/>
      </c>
      <c r="BO97" s="84" t="str">
        <f t="shared" si="86"/>
        <v/>
      </c>
      <c r="BP97" s="85" t="str">
        <f t="shared" si="87"/>
        <v/>
      </c>
      <c r="BQ97" s="84" t="str">
        <f t="shared" si="88"/>
        <v/>
      </c>
      <c r="BR97" s="84" t="str">
        <f t="shared" si="89"/>
        <v/>
      </c>
      <c r="BS97" s="84" t="str">
        <f t="shared" si="90"/>
        <v/>
      </c>
      <c r="BT97" s="84" t="str">
        <f t="shared" si="91"/>
        <v/>
      </c>
      <c r="BU97" s="84" t="str">
        <f t="shared" si="92"/>
        <v/>
      </c>
      <c r="BV97" s="85" t="str">
        <f t="shared" si="93"/>
        <v/>
      </c>
      <c r="BW97" s="84" t="str">
        <f t="shared" si="94"/>
        <v/>
      </c>
      <c r="BX97" s="84" t="str">
        <f t="shared" si="95"/>
        <v/>
      </c>
      <c r="BY97" s="84" t="str">
        <f t="shared" si="96"/>
        <v/>
      </c>
      <c r="BZ97" s="85" t="str">
        <f t="shared" si="97"/>
        <v/>
      </c>
      <c r="CA97" s="84" t="str">
        <f t="shared" si="98"/>
        <v/>
      </c>
      <c r="CB97" s="84" t="str">
        <f t="shared" si="99"/>
        <v/>
      </c>
      <c r="CC97" s="84" t="str">
        <f t="shared" si="100"/>
        <v/>
      </c>
      <c r="CD97" s="84" t="str">
        <f t="shared" si="101"/>
        <v/>
      </c>
      <c r="CE97" s="84" t="str">
        <f t="shared" si="102"/>
        <v/>
      </c>
      <c r="CF97" s="84" t="str">
        <f t="shared" si="103"/>
        <v/>
      </c>
      <c r="CG97" s="84" t="str">
        <f t="shared" si="104"/>
        <v/>
      </c>
      <c r="CH97" s="84" t="str">
        <f t="shared" si="105"/>
        <v/>
      </c>
      <c r="CI97" s="84" t="str">
        <f t="shared" si="106"/>
        <v/>
      </c>
      <c r="CJ97" s="84" t="str">
        <f t="shared" si="107"/>
        <v/>
      </c>
      <c r="CK97" s="84" t="str">
        <f t="shared" si="108"/>
        <v/>
      </c>
      <c r="CL97" s="84" t="str">
        <f t="shared" si="109"/>
        <v/>
      </c>
      <c r="CM97" s="86" t="str">
        <f t="shared" si="110"/>
        <v/>
      </c>
    </row>
    <row r="98" spans="1:91" x14ac:dyDescent="0.2">
      <c r="A98" s="92"/>
      <c r="B98" s="74"/>
      <c r="C98" s="75"/>
      <c r="D98" s="75"/>
      <c r="E98" s="76"/>
      <c r="F98" s="76"/>
      <c r="G98" s="75"/>
      <c r="H98" s="76"/>
      <c r="I98" s="89"/>
      <c r="J98" s="90"/>
      <c r="K98" s="91"/>
      <c r="L98" s="77"/>
      <c r="M98" s="78"/>
      <c r="N98" s="78"/>
      <c r="O98" s="78"/>
      <c r="P98" s="80" t="str">
        <f t="shared" si="111"/>
        <v/>
      </c>
      <c r="Q98" s="78"/>
      <c r="R98" s="78"/>
      <c r="S98" s="80" t="str">
        <f t="shared" si="112"/>
        <v/>
      </c>
      <c r="T98" s="81"/>
      <c r="U98" s="82"/>
      <c r="V98" s="78"/>
      <c r="W98" s="78"/>
      <c r="X98" s="80" t="str">
        <f t="shared" si="113"/>
        <v/>
      </c>
      <c r="Y98" s="82"/>
      <c r="Z98" s="78"/>
      <c r="AA98" s="78"/>
      <c r="AB98" s="79" t="str">
        <f t="shared" si="114"/>
        <v/>
      </c>
      <c r="AC98" s="78"/>
      <c r="AD98" s="78"/>
      <c r="AE98" s="78"/>
      <c r="AF98" s="79" t="str">
        <f t="shared" si="115"/>
        <v/>
      </c>
      <c r="AG98" s="78"/>
      <c r="AH98" s="78"/>
      <c r="AI98" s="80" t="str">
        <f t="shared" si="116"/>
        <v/>
      </c>
      <c r="AJ98" s="82"/>
      <c r="AK98" s="78"/>
      <c r="AL98" s="78"/>
      <c r="AM98" s="79" t="str">
        <f t="shared" si="117"/>
        <v/>
      </c>
      <c r="AN98" s="78"/>
      <c r="AO98" s="78"/>
      <c r="AP98" s="78"/>
      <c r="AQ98" s="79" t="str">
        <f t="shared" si="118"/>
        <v/>
      </c>
      <c r="AR98" s="78"/>
      <c r="AS98" s="78"/>
      <c r="AT98" s="80" t="str">
        <f t="shared" si="119"/>
        <v/>
      </c>
      <c r="AU98" s="82"/>
      <c r="AV98" s="78"/>
      <c r="AW98" s="77"/>
      <c r="AX98" s="82"/>
      <c r="AY98" s="78"/>
      <c r="AZ98" s="78"/>
      <c r="BA98" s="82"/>
      <c r="BB98" s="77"/>
      <c r="BC98" s="83"/>
      <c r="BD98" s="83"/>
      <c r="BE98" s="163" t="str">
        <f t="shared" si="77"/>
        <v/>
      </c>
      <c r="BF98" s="85" t="str">
        <f>IF(A98="","",IF(K98="y",IF(#REF!="",((P98-X98)/BH98),IF(#REF!="",IF(AB98=P98,((AF98-X98)/BH98),((P98-X98)/(BH98+(AI98/100)))),IF(AQ98=X98,((P98-AQ98)/BH98),IF(AM98=AF98,((AQ98-X98)/BH98),((P98-X98)/(BH98+((AI98/100)+(AT98/100)))))))),(P98-X98)/BH98))</f>
        <v/>
      </c>
      <c r="BG98" s="84" t="str">
        <f t="shared" si="78"/>
        <v/>
      </c>
      <c r="BH98" s="85" t="str">
        <f t="shared" si="79"/>
        <v/>
      </c>
      <c r="BI98" s="84" t="str">
        <f t="shared" si="80"/>
        <v/>
      </c>
      <c r="BJ98" s="84" t="str">
        <f t="shared" si="81"/>
        <v/>
      </c>
      <c r="BK98" s="84" t="str">
        <f t="shared" si="82"/>
        <v/>
      </c>
      <c r="BL98" s="84" t="str">
        <f t="shared" si="83"/>
        <v/>
      </c>
      <c r="BM98" s="84" t="str">
        <f t="shared" si="84"/>
        <v/>
      </c>
      <c r="BN98" s="84" t="str">
        <f t="shared" si="85"/>
        <v/>
      </c>
      <c r="BO98" s="84" t="str">
        <f t="shared" si="86"/>
        <v/>
      </c>
      <c r="BP98" s="85" t="str">
        <f t="shared" si="87"/>
        <v/>
      </c>
      <c r="BQ98" s="84" t="str">
        <f t="shared" si="88"/>
        <v/>
      </c>
      <c r="BR98" s="84" t="str">
        <f t="shared" si="89"/>
        <v/>
      </c>
      <c r="BS98" s="84" t="str">
        <f t="shared" si="90"/>
        <v/>
      </c>
      <c r="BT98" s="84" t="str">
        <f t="shared" si="91"/>
        <v/>
      </c>
      <c r="BU98" s="84" t="str">
        <f t="shared" si="92"/>
        <v/>
      </c>
      <c r="BV98" s="85" t="str">
        <f t="shared" si="93"/>
        <v/>
      </c>
      <c r="BW98" s="84" t="str">
        <f t="shared" si="94"/>
        <v/>
      </c>
      <c r="BX98" s="84" t="str">
        <f t="shared" si="95"/>
        <v/>
      </c>
      <c r="BY98" s="84" t="str">
        <f t="shared" si="96"/>
        <v/>
      </c>
      <c r="BZ98" s="85" t="str">
        <f t="shared" si="97"/>
        <v/>
      </c>
      <c r="CA98" s="84" t="str">
        <f t="shared" si="98"/>
        <v/>
      </c>
      <c r="CB98" s="84" t="str">
        <f t="shared" si="99"/>
        <v/>
      </c>
      <c r="CC98" s="84" t="str">
        <f t="shared" si="100"/>
        <v/>
      </c>
      <c r="CD98" s="84" t="str">
        <f t="shared" si="101"/>
        <v/>
      </c>
      <c r="CE98" s="84" t="str">
        <f t="shared" si="102"/>
        <v/>
      </c>
      <c r="CF98" s="84" t="str">
        <f t="shared" si="103"/>
        <v/>
      </c>
      <c r="CG98" s="84" t="str">
        <f t="shared" si="104"/>
        <v/>
      </c>
      <c r="CH98" s="84" t="str">
        <f t="shared" si="105"/>
        <v/>
      </c>
      <c r="CI98" s="84" t="str">
        <f t="shared" si="106"/>
        <v/>
      </c>
      <c r="CJ98" s="84" t="str">
        <f t="shared" si="107"/>
        <v/>
      </c>
      <c r="CK98" s="84" t="str">
        <f t="shared" si="108"/>
        <v/>
      </c>
      <c r="CL98" s="84" t="str">
        <f t="shared" si="109"/>
        <v/>
      </c>
      <c r="CM98" s="86" t="str">
        <f t="shared" si="110"/>
        <v/>
      </c>
    </row>
    <row r="99" spans="1:91" x14ac:dyDescent="0.2">
      <c r="A99" s="92"/>
      <c r="B99" s="74"/>
      <c r="C99" s="75"/>
      <c r="D99" s="75"/>
      <c r="E99" s="76"/>
      <c r="F99" s="76"/>
      <c r="G99" s="75"/>
      <c r="H99" s="76"/>
      <c r="I99" s="89"/>
      <c r="J99" s="90"/>
      <c r="K99" s="91"/>
      <c r="L99" s="77"/>
      <c r="M99" s="78"/>
      <c r="N99" s="78"/>
      <c r="O99" s="78"/>
      <c r="P99" s="80" t="str">
        <f t="shared" si="111"/>
        <v/>
      </c>
      <c r="Q99" s="78"/>
      <c r="R99" s="78"/>
      <c r="S99" s="80" t="str">
        <f t="shared" si="112"/>
        <v/>
      </c>
      <c r="T99" s="81"/>
      <c r="U99" s="82"/>
      <c r="V99" s="78"/>
      <c r="W99" s="78"/>
      <c r="X99" s="80" t="str">
        <f t="shared" si="113"/>
        <v/>
      </c>
      <c r="Y99" s="82"/>
      <c r="Z99" s="78"/>
      <c r="AA99" s="78"/>
      <c r="AB99" s="79" t="str">
        <f t="shared" si="114"/>
        <v/>
      </c>
      <c r="AC99" s="78"/>
      <c r="AD99" s="78"/>
      <c r="AE99" s="78"/>
      <c r="AF99" s="79" t="str">
        <f t="shared" si="115"/>
        <v/>
      </c>
      <c r="AG99" s="78"/>
      <c r="AH99" s="78"/>
      <c r="AI99" s="80" t="str">
        <f t="shared" si="116"/>
        <v/>
      </c>
      <c r="AJ99" s="82"/>
      <c r="AK99" s="78"/>
      <c r="AL99" s="78"/>
      <c r="AM99" s="79" t="str">
        <f t="shared" si="117"/>
        <v/>
      </c>
      <c r="AN99" s="78"/>
      <c r="AO99" s="78"/>
      <c r="AP99" s="78"/>
      <c r="AQ99" s="79" t="str">
        <f t="shared" si="118"/>
        <v/>
      </c>
      <c r="AR99" s="78"/>
      <c r="AS99" s="78"/>
      <c r="AT99" s="80" t="str">
        <f t="shared" si="119"/>
        <v/>
      </c>
      <c r="AU99" s="82"/>
      <c r="AV99" s="78"/>
      <c r="AW99" s="77"/>
      <c r="AX99" s="82"/>
      <c r="AY99" s="78"/>
      <c r="AZ99" s="78"/>
      <c r="BA99" s="82"/>
      <c r="BB99" s="77"/>
      <c r="BC99" s="83"/>
      <c r="BD99" s="83"/>
      <c r="BE99" s="163" t="str">
        <f t="shared" si="77"/>
        <v/>
      </c>
      <c r="BF99" s="85" t="str">
        <f>IF(A99="","",IF(K99="y",IF(#REF!="",((P99-X99)/BH99),IF(#REF!="",IF(AB99=P99,((AF99-X99)/BH99),((P99-X99)/(BH99+(AI99/100)))),IF(AQ99=X99,((P99-AQ99)/BH99),IF(AM99=AF99,((AQ99-X99)/BH99),((P99-X99)/(BH99+((AI99/100)+(AT99/100)))))))),(P99-X99)/BH99))</f>
        <v/>
      </c>
      <c r="BG99" s="84" t="str">
        <f t="shared" si="78"/>
        <v/>
      </c>
      <c r="BH99" s="85" t="str">
        <f t="shared" si="79"/>
        <v/>
      </c>
      <c r="BI99" s="84" t="str">
        <f t="shared" si="80"/>
        <v/>
      </c>
      <c r="BJ99" s="84" t="str">
        <f t="shared" si="81"/>
        <v/>
      </c>
      <c r="BK99" s="84" t="str">
        <f t="shared" si="82"/>
        <v/>
      </c>
      <c r="BL99" s="84" t="str">
        <f t="shared" si="83"/>
        <v/>
      </c>
      <c r="BM99" s="84" t="str">
        <f t="shared" si="84"/>
        <v/>
      </c>
      <c r="BN99" s="84" t="str">
        <f t="shared" si="85"/>
        <v/>
      </c>
      <c r="BO99" s="84" t="str">
        <f t="shared" si="86"/>
        <v/>
      </c>
      <c r="BP99" s="85" t="str">
        <f t="shared" si="87"/>
        <v/>
      </c>
      <c r="BQ99" s="84" t="str">
        <f t="shared" si="88"/>
        <v/>
      </c>
      <c r="BR99" s="84" t="str">
        <f t="shared" si="89"/>
        <v/>
      </c>
      <c r="BS99" s="84" t="str">
        <f t="shared" si="90"/>
        <v/>
      </c>
      <c r="BT99" s="84" t="str">
        <f t="shared" si="91"/>
        <v/>
      </c>
      <c r="BU99" s="84" t="str">
        <f t="shared" si="92"/>
        <v/>
      </c>
      <c r="BV99" s="85" t="str">
        <f t="shared" si="93"/>
        <v/>
      </c>
      <c r="BW99" s="84" t="str">
        <f t="shared" si="94"/>
        <v/>
      </c>
      <c r="BX99" s="84" t="str">
        <f t="shared" si="95"/>
        <v/>
      </c>
      <c r="BY99" s="84" t="str">
        <f t="shared" si="96"/>
        <v/>
      </c>
      <c r="BZ99" s="85" t="str">
        <f t="shared" si="97"/>
        <v/>
      </c>
      <c r="CA99" s="84" t="str">
        <f t="shared" si="98"/>
        <v/>
      </c>
      <c r="CB99" s="84" t="str">
        <f t="shared" si="99"/>
        <v/>
      </c>
      <c r="CC99" s="84" t="str">
        <f t="shared" si="100"/>
        <v/>
      </c>
      <c r="CD99" s="84" t="str">
        <f t="shared" si="101"/>
        <v/>
      </c>
      <c r="CE99" s="84" t="str">
        <f t="shared" si="102"/>
        <v/>
      </c>
      <c r="CF99" s="84" t="str">
        <f t="shared" si="103"/>
        <v/>
      </c>
      <c r="CG99" s="84" t="str">
        <f t="shared" si="104"/>
        <v/>
      </c>
      <c r="CH99" s="84" t="str">
        <f t="shared" si="105"/>
        <v/>
      </c>
      <c r="CI99" s="84" t="str">
        <f t="shared" si="106"/>
        <v/>
      </c>
      <c r="CJ99" s="84" t="str">
        <f t="shared" si="107"/>
        <v/>
      </c>
      <c r="CK99" s="84" t="str">
        <f t="shared" si="108"/>
        <v/>
      </c>
      <c r="CL99" s="84" t="str">
        <f t="shared" si="109"/>
        <v/>
      </c>
      <c r="CM99" s="86" t="str">
        <f t="shared" si="110"/>
        <v/>
      </c>
    </row>
    <row r="100" spans="1:91" x14ac:dyDescent="0.2">
      <c r="A100" s="92"/>
      <c r="B100" s="74"/>
      <c r="C100" s="75"/>
      <c r="D100" s="75"/>
      <c r="E100" s="76"/>
      <c r="F100" s="76"/>
      <c r="G100" s="75"/>
      <c r="H100" s="76"/>
      <c r="I100" s="89"/>
      <c r="J100" s="90"/>
      <c r="K100" s="91"/>
      <c r="L100" s="77"/>
      <c r="M100" s="78"/>
      <c r="N100" s="78"/>
      <c r="O100" s="78"/>
      <c r="P100" s="80" t="str">
        <f t="shared" si="111"/>
        <v/>
      </c>
      <c r="Q100" s="78"/>
      <c r="R100" s="78"/>
      <c r="S100" s="80" t="str">
        <f t="shared" si="112"/>
        <v/>
      </c>
      <c r="T100" s="81"/>
      <c r="U100" s="82"/>
      <c r="V100" s="78"/>
      <c r="W100" s="78"/>
      <c r="X100" s="80" t="str">
        <f t="shared" si="113"/>
        <v/>
      </c>
      <c r="Y100" s="82"/>
      <c r="Z100" s="78"/>
      <c r="AA100" s="78"/>
      <c r="AB100" s="79" t="str">
        <f t="shared" si="114"/>
        <v/>
      </c>
      <c r="AC100" s="78"/>
      <c r="AD100" s="78"/>
      <c r="AE100" s="78"/>
      <c r="AF100" s="79" t="str">
        <f t="shared" si="115"/>
        <v/>
      </c>
      <c r="AG100" s="78"/>
      <c r="AH100" s="78"/>
      <c r="AI100" s="80" t="str">
        <f t="shared" si="116"/>
        <v/>
      </c>
      <c r="AJ100" s="82"/>
      <c r="AK100" s="78"/>
      <c r="AL100" s="78"/>
      <c r="AM100" s="79" t="str">
        <f t="shared" si="117"/>
        <v/>
      </c>
      <c r="AN100" s="78"/>
      <c r="AO100" s="78"/>
      <c r="AP100" s="78"/>
      <c r="AQ100" s="79" t="str">
        <f t="shared" si="118"/>
        <v/>
      </c>
      <c r="AR100" s="78"/>
      <c r="AS100" s="78"/>
      <c r="AT100" s="80" t="str">
        <f t="shared" si="119"/>
        <v/>
      </c>
      <c r="AU100" s="82"/>
      <c r="AV100" s="78"/>
      <c r="AW100" s="77"/>
      <c r="AX100" s="82"/>
      <c r="AY100" s="78"/>
      <c r="AZ100" s="78"/>
      <c r="BA100" s="82"/>
      <c r="BB100" s="77"/>
      <c r="BC100" s="83"/>
      <c r="BD100" s="83"/>
      <c r="BE100" s="163" t="str">
        <f t="shared" ref="BE100:BE131" si="120">IF(A100="","",IF(BC100="",IF(BD100="America",0.6,IF(BD100="Africa",0.5,IF(BD100="Asia",0.57))),BC100))</f>
        <v/>
      </c>
      <c r="BF100" s="85" t="str">
        <f>IF(A100="","",IF(K100="y",IF(#REF!="",((P100-X100)/BH100),IF(#REF!="",IF(AB100=P100,((AF100-X100)/BH100),((P100-X100)/(BH100+(AI100/100)))),IF(AQ100=X100,((P100-AQ100)/BH100),IF(AM100=AF100,((AQ100-X100)/BH100),((P100-X100)/(BH100+((AI100/100)+(AT100/100)))))))),(P100-X100)/BH100))</f>
        <v/>
      </c>
      <c r="BG100" s="84" t="str">
        <f t="shared" ref="BG100:BG131" si="121">IF(A100="","",IF(T100="",IF(H100="Purpleheart",X100,IF(OR(0&gt;BF100,BF100&gt;3),X100,IF(K100="y",IF(AT100="",IF(AI100="",BF100*((BH100+(S100/100))-1.3)+X100,(BF100*((BH100+(AI100/100)+(S100/100))-1.3))+X100),(BF100*((BH100+(AI100/100)+(AT100/100)+(S100/100))-1.3))+X100),IF(S100&lt;130,P100-(BF100*((S100+(130-S100))/100)),P100+(BF100*((S100-130)/100)))))),T100))</f>
        <v/>
      </c>
      <c r="BH100" s="85" t="str">
        <f t="shared" ref="BH100:BH131" si="122">IF(A100="","",IF(BB100="",IF(AI100="",BA100,IF(AT100="",BA100-(AI100/100),BA100-((AI100/100)+(AT100/100)))),BB100))</f>
        <v/>
      </c>
      <c r="BI100" s="84" t="str">
        <f t="shared" ref="BI100:BI131" si="123">IF(A100="","",IF(BJ100="",(1/3*PI()*BH100*((P100/200)^2+(X100/200)^2+((P100/200)*(X100/200)))),IF(BK100="",((1/3*PI()*(BH100+(AI100/100))*((P100/200)^2+(X100/200)^2+((P100/200)*(X100/200))))-(1/3*PI()*(AI100/100)*((AB100/200)^2+(AF100/200)^2+(AB100/200)*(AF100/200)))),((1/3*PI()*(BH100+(AI100/100)+(AT100/100))*((P100/200)^2+(X100/200)^2+((P100/200)*(X100/200))))-((1/3*PI()*(AI100/100)*((AB100/200)^2+(AF100/200)^2+(AB100/200)*(AF100/200)))+(1/3*PI()*(AT100/100)*((AM100/200)^2+(AQ100/200)^2+((AM100/200)*(AQ100/200)))))))))</f>
        <v/>
      </c>
      <c r="BJ100" s="84" t="str">
        <f t="shared" ref="BJ100:BJ131" si="124">IF(A100="","",IF(AI100="","",(1/3*PI()*(AI100/100)*((AB100/200)^2+(AF100/200)^2+((AB100/200)*(AF100/200))))))</f>
        <v/>
      </c>
      <c r="BK100" s="84" t="str">
        <f t="shared" ref="BK100:BK131" si="125">IF(A100="","",IF(AT100="","",(1/3*PI()*(AT100/100)*((AM100/200)^2+(AQ100/200)^2+((AM100/200)*(AQ100/200))))))</f>
        <v/>
      </c>
      <c r="BL100" s="84" t="str">
        <f t="shared" ref="BL100:BL131" si="126">IF(A100="","",((BI100*BE100)/2))</f>
        <v/>
      </c>
      <c r="BM100" s="84" t="str">
        <f t="shared" ref="BM100:BM131" si="127">IF(A100="","",BL100*0.11)</f>
        <v/>
      </c>
      <c r="BN100" s="84" t="str">
        <f t="shared" ref="BN100:BN131" si="128">IF(A100="","",BL100-BM100)</f>
        <v/>
      </c>
      <c r="BO100" s="84" t="str">
        <f t="shared" ref="BO100:BO131" si="129">IF(A100="","",BL100/BI100)</f>
        <v/>
      </c>
      <c r="BP100" s="85" t="str">
        <f t="shared" ref="BP100:BP131" si="130">IF(A100="","",BE100*EXP(-1.499+(2.148*LN(BG100))+(0.207*(LN(BG100))^2)-(0.0281*(LN(BG100))^3)))</f>
        <v/>
      </c>
      <c r="BQ100" s="84" t="str">
        <f t="shared" ref="BQ100:BQ131" si="131">IF(A100="","",(BP100/1000)/2)</f>
        <v/>
      </c>
      <c r="BR100" s="84" t="str">
        <f t="shared" ref="BR100:BR131" si="132">IF(A100="","",BQ100*0.26)</f>
        <v/>
      </c>
      <c r="BS100" s="84" t="str">
        <f t="shared" ref="BS100:BS131" si="133">IF(A100="","",(BQ100+BR100))</f>
        <v/>
      </c>
      <c r="BT100" s="84" t="str">
        <f t="shared" ref="BT100:BT131" si="134">IF(A100="","",BS100-BL100)</f>
        <v/>
      </c>
      <c r="BU100" s="84" t="str">
        <f t="shared" ref="BU100:BU131" si="135">IF(A100="","",BL100/BS100)</f>
        <v/>
      </c>
      <c r="BV100" s="85" t="str">
        <f t="shared" ref="BV100:BV131" si="136">IF(A100="","",((1/3*PI()*AW100*((AU100/200)^2+(AV100/200)^2+((AU100/200)*(AV100/200))))+(1/3*PI()*AZ100*((AX100/200)^2+(AY100/200)^2+((AX100/200)*(AY100/200))))))</f>
        <v/>
      </c>
      <c r="BW100" s="84" t="str">
        <f t="shared" ref="BW100:BW131" si="137">IF(A100="","",(BV100*BC100)/2000)</f>
        <v/>
      </c>
      <c r="BX100" s="84" t="str">
        <f t="shared" ref="BX100:BX131" si="138">IF(A100="","",BV100/BI100)</f>
        <v/>
      </c>
      <c r="BY100" s="84" t="str">
        <f t="shared" ref="BY100:BY131" si="139">IF(A100="","",BW100/BL100)</f>
        <v/>
      </c>
      <c r="BZ100" s="85" t="str">
        <f t="shared" ref="BZ100:BZ131" si="140">IF(A100="","",IF($A100=$A99,"",$A100))</f>
        <v/>
      </c>
      <c r="CA100" s="84" t="str">
        <f t="shared" ref="CA100:CA131" si="141">IF(A100="","",IF(A100=A99,BI100+CA99,BI100))</f>
        <v/>
      </c>
      <c r="CB100" s="84" t="str">
        <f t="shared" ref="CB100:CB131" si="142">IF(A100="","",IF(A100=A99,BS100+CB99,BS100))</f>
        <v/>
      </c>
      <c r="CC100" s="84" t="str">
        <f t="shared" ref="CC100:CC131" si="143">IF(A100="","",IF(A100=A99,BN100+CC99,BN100))</f>
        <v/>
      </c>
      <c r="CD100" s="84" t="str">
        <f t="shared" ref="CD100:CD131" si="144">IF(A100="","",IF(A100=A99,BT100+CD99,BT100))</f>
        <v/>
      </c>
      <c r="CE100" s="84" t="str">
        <f t="shared" ref="CE100:CE131" si="145">IF(A100="","",IF(A100=A99,BM100+CE99,BM100))</f>
        <v/>
      </c>
      <c r="CF100" s="84" t="str">
        <f t="shared" ref="CF100:CF131" si="146">IF(A100="","",IF(A100=A99,BV100+CF99,BV100))</f>
        <v/>
      </c>
      <c r="CG100" s="84" t="str">
        <f t="shared" ref="CG100:CG131" si="147">IF(A100="","",IF(A100=A99,BW100+CG99,BW100))</f>
        <v/>
      </c>
      <c r="CH100" s="84" t="str">
        <f t="shared" ref="CH100:CH131" si="148">IF(A100="","",IF(A100=A99,BX100+CH99,BX100))</f>
        <v/>
      </c>
      <c r="CI100" s="84" t="str">
        <f t="shared" ref="CI100:CI131" si="149">IF(A100="","",IF(A100=A99,BY100+CI99,BY100))</f>
        <v/>
      </c>
      <c r="CJ100" s="84" t="str">
        <f t="shared" ref="CJ100:CJ131" si="150">IF(A100="","",IF(A100=A99,BO100+CJ99,BO100))</f>
        <v/>
      </c>
      <c r="CK100" s="84" t="str">
        <f t="shared" ref="CK100:CK131" si="151">IF(A100="","",IF(A100=A99,BU100+CK99,BU100))</f>
        <v/>
      </c>
      <c r="CL100" s="84" t="str">
        <f t="shared" ref="CL100:CL131" si="152">IF(A100="","",IF(A100=A99,(BS100/BI100)+CL99,(BS100/BI100)))</f>
        <v/>
      </c>
      <c r="CM100" s="86" t="str">
        <f t="shared" ref="CM100:CM131" si="153">IF(A100="","",IF(A100=A99,(BS100/BL100)+CM99,(BS100/BL100)))</f>
        <v/>
      </c>
    </row>
    <row r="101" spans="1:91" x14ac:dyDescent="0.2">
      <c r="A101" s="92"/>
      <c r="B101" s="74"/>
      <c r="C101" s="75"/>
      <c r="D101" s="75"/>
      <c r="E101" s="76"/>
      <c r="F101" s="76"/>
      <c r="G101" s="75"/>
      <c r="H101" s="76"/>
      <c r="I101" s="89"/>
      <c r="J101" s="90"/>
      <c r="K101" s="91"/>
      <c r="L101" s="77"/>
      <c r="M101" s="78"/>
      <c r="N101" s="78"/>
      <c r="O101" s="78"/>
      <c r="P101" s="80" t="str">
        <f t="shared" si="111"/>
        <v/>
      </c>
      <c r="Q101" s="78"/>
      <c r="R101" s="78"/>
      <c r="S101" s="80" t="str">
        <f t="shared" si="112"/>
        <v/>
      </c>
      <c r="T101" s="81"/>
      <c r="U101" s="82"/>
      <c r="V101" s="78"/>
      <c r="W101" s="78"/>
      <c r="X101" s="80" t="str">
        <f t="shared" si="113"/>
        <v/>
      </c>
      <c r="Y101" s="82"/>
      <c r="Z101" s="78"/>
      <c r="AA101" s="78"/>
      <c r="AB101" s="79" t="str">
        <f t="shared" si="114"/>
        <v/>
      </c>
      <c r="AC101" s="78"/>
      <c r="AD101" s="78"/>
      <c r="AE101" s="78"/>
      <c r="AF101" s="79" t="str">
        <f t="shared" si="115"/>
        <v/>
      </c>
      <c r="AG101" s="78"/>
      <c r="AH101" s="78"/>
      <c r="AI101" s="80" t="str">
        <f t="shared" si="116"/>
        <v/>
      </c>
      <c r="AJ101" s="82"/>
      <c r="AK101" s="78"/>
      <c r="AL101" s="78"/>
      <c r="AM101" s="79" t="str">
        <f t="shared" si="117"/>
        <v/>
      </c>
      <c r="AN101" s="78"/>
      <c r="AO101" s="78"/>
      <c r="AP101" s="78"/>
      <c r="AQ101" s="79" t="str">
        <f t="shared" si="118"/>
        <v/>
      </c>
      <c r="AR101" s="78"/>
      <c r="AS101" s="78"/>
      <c r="AT101" s="80" t="str">
        <f t="shared" si="119"/>
        <v/>
      </c>
      <c r="AU101" s="82"/>
      <c r="AV101" s="78"/>
      <c r="AW101" s="77"/>
      <c r="AX101" s="82"/>
      <c r="AY101" s="78"/>
      <c r="AZ101" s="78"/>
      <c r="BA101" s="82"/>
      <c r="BB101" s="77"/>
      <c r="BC101" s="83"/>
      <c r="BD101" s="83"/>
      <c r="BE101" s="163" t="str">
        <f t="shared" si="120"/>
        <v/>
      </c>
      <c r="BF101" s="85" t="str">
        <f>IF(A101="","",IF(K101="y",IF(#REF!="",((P101-X101)/BH101),IF(#REF!="",IF(AB101=P101,((AF101-X101)/BH101),((P101-X101)/(BH101+(AI101/100)))),IF(AQ101=X101,((P101-AQ101)/BH101),IF(AM101=AF101,((AQ101-X101)/BH101),((P101-X101)/(BH101+((AI101/100)+(AT101/100)))))))),(P101-X101)/BH101))</f>
        <v/>
      </c>
      <c r="BG101" s="84" t="str">
        <f t="shared" si="121"/>
        <v/>
      </c>
      <c r="BH101" s="85" t="str">
        <f t="shared" si="122"/>
        <v/>
      </c>
      <c r="BI101" s="84" t="str">
        <f t="shared" si="123"/>
        <v/>
      </c>
      <c r="BJ101" s="84" t="str">
        <f t="shared" si="124"/>
        <v/>
      </c>
      <c r="BK101" s="84" t="str">
        <f t="shared" si="125"/>
        <v/>
      </c>
      <c r="BL101" s="84" t="str">
        <f t="shared" si="126"/>
        <v/>
      </c>
      <c r="BM101" s="84" t="str">
        <f t="shared" si="127"/>
        <v/>
      </c>
      <c r="BN101" s="84" t="str">
        <f t="shared" si="128"/>
        <v/>
      </c>
      <c r="BO101" s="84" t="str">
        <f t="shared" si="129"/>
        <v/>
      </c>
      <c r="BP101" s="85" t="str">
        <f t="shared" si="130"/>
        <v/>
      </c>
      <c r="BQ101" s="84" t="str">
        <f t="shared" si="131"/>
        <v/>
      </c>
      <c r="BR101" s="84" t="str">
        <f t="shared" si="132"/>
        <v/>
      </c>
      <c r="BS101" s="84" t="str">
        <f t="shared" si="133"/>
        <v/>
      </c>
      <c r="BT101" s="84" t="str">
        <f t="shared" si="134"/>
        <v/>
      </c>
      <c r="BU101" s="84" t="str">
        <f t="shared" si="135"/>
        <v/>
      </c>
      <c r="BV101" s="85" t="str">
        <f t="shared" si="136"/>
        <v/>
      </c>
      <c r="BW101" s="84" t="str">
        <f t="shared" si="137"/>
        <v/>
      </c>
      <c r="BX101" s="84" t="str">
        <f t="shared" si="138"/>
        <v/>
      </c>
      <c r="BY101" s="84" t="str">
        <f t="shared" si="139"/>
        <v/>
      </c>
      <c r="BZ101" s="85" t="str">
        <f t="shared" si="140"/>
        <v/>
      </c>
      <c r="CA101" s="84" t="str">
        <f t="shared" si="141"/>
        <v/>
      </c>
      <c r="CB101" s="84" t="str">
        <f t="shared" si="142"/>
        <v/>
      </c>
      <c r="CC101" s="84" t="str">
        <f t="shared" si="143"/>
        <v/>
      </c>
      <c r="CD101" s="84" t="str">
        <f t="shared" si="144"/>
        <v/>
      </c>
      <c r="CE101" s="84" t="str">
        <f t="shared" si="145"/>
        <v/>
      </c>
      <c r="CF101" s="84" t="str">
        <f t="shared" si="146"/>
        <v/>
      </c>
      <c r="CG101" s="84" t="str">
        <f t="shared" si="147"/>
        <v/>
      </c>
      <c r="CH101" s="84" t="str">
        <f t="shared" si="148"/>
        <v/>
      </c>
      <c r="CI101" s="84" t="str">
        <f t="shared" si="149"/>
        <v/>
      </c>
      <c r="CJ101" s="84" t="str">
        <f t="shared" si="150"/>
        <v/>
      </c>
      <c r="CK101" s="84" t="str">
        <f t="shared" si="151"/>
        <v/>
      </c>
      <c r="CL101" s="84" t="str">
        <f t="shared" si="152"/>
        <v/>
      </c>
      <c r="CM101" s="86" t="str">
        <f t="shared" si="153"/>
        <v/>
      </c>
    </row>
    <row r="102" spans="1:91" x14ac:dyDescent="0.2">
      <c r="A102" s="92"/>
      <c r="B102" s="74"/>
      <c r="C102" s="75"/>
      <c r="D102" s="75"/>
      <c r="E102" s="76"/>
      <c r="F102" s="76"/>
      <c r="G102" s="75"/>
      <c r="H102" s="76"/>
      <c r="I102" s="89"/>
      <c r="J102" s="90"/>
      <c r="K102" s="91"/>
      <c r="L102" s="77"/>
      <c r="M102" s="78"/>
      <c r="N102" s="78"/>
      <c r="O102" s="78"/>
      <c r="P102" s="80" t="str">
        <f t="shared" si="111"/>
        <v/>
      </c>
      <c r="Q102" s="78"/>
      <c r="R102" s="78"/>
      <c r="S102" s="80" t="str">
        <f t="shared" si="112"/>
        <v/>
      </c>
      <c r="T102" s="81"/>
      <c r="U102" s="82"/>
      <c r="V102" s="78"/>
      <c r="W102" s="78"/>
      <c r="X102" s="80" t="str">
        <f t="shared" si="113"/>
        <v/>
      </c>
      <c r="Y102" s="78"/>
      <c r="Z102" s="78"/>
      <c r="AA102" s="78"/>
      <c r="AB102" s="79" t="str">
        <f t="shared" si="114"/>
        <v/>
      </c>
      <c r="AC102" s="78"/>
      <c r="AD102" s="78"/>
      <c r="AE102" s="78"/>
      <c r="AF102" s="79" t="str">
        <f t="shared" si="115"/>
        <v/>
      </c>
      <c r="AG102" s="78"/>
      <c r="AH102" s="78"/>
      <c r="AI102" s="80" t="str">
        <f t="shared" si="116"/>
        <v/>
      </c>
      <c r="AJ102" s="82"/>
      <c r="AK102" s="78"/>
      <c r="AL102" s="78"/>
      <c r="AM102" s="79" t="str">
        <f t="shared" si="117"/>
        <v/>
      </c>
      <c r="AN102" s="78"/>
      <c r="AO102" s="78"/>
      <c r="AP102" s="78"/>
      <c r="AQ102" s="79" t="str">
        <f t="shared" si="118"/>
        <v/>
      </c>
      <c r="AR102" s="78"/>
      <c r="AS102" s="78"/>
      <c r="AT102" s="80" t="str">
        <f t="shared" si="119"/>
        <v/>
      </c>
      <c r="AU102" s="82"/>
      <c r="AV102" s="78"/>
      <c r="AW102" s="77"/>
      <c r="AX102" s="82"/>
      <c r="AY102" s="78"/>
      <c r="AZ102" s="78"/>
      <c r="BA102" s="82"/>
      <c r="BB102" s="77"/>
      <c r="BC102" s="83"/>
      <c r="BD102" s="83"/>
      <c r="BE102" s="163" t="str">
        <f t="shared" si="120"/>
        <v/>
      </c>
      <c r="BF102" s="85" t="str">
        <f>IF(A102="","",IF(K102="y",IF(#REF!="",((P102-X102)/BH102),IF(#REF!="",IF(AB102=P102,((AF102-X102)/BH102),((P102-X102)/(BH102+(AI102/100)))),IF(AQ102=X102,((P102-AQ102)/BH102),IF(AM102=AF102,((AQ102-X102)/BH102),((P102-X102)/(BH102+((AI102/100)+(AT102/100)))))))),(P102-X102)/BH102))</f>
        <v/>
      </c>
      <c r="BG102" s="84" t="str">
        <f t="shared" si="121"/>
        <v/>
      </c>
      <c r="BH102" s="85" t="str">
        <f t="shared" si="122"/>
        <v/>
      </c>
      <c r="BI102" s="84" t="str">
        <f t="shared" si="123"/>
        <v/>
      </c>
      <c r="BJ102" s="84" t="str">
        <f t="shared" si="124"/>
        <v/>
      </c>
      <c r="BK102" s="84" t="str">
        <f t="shared" si="125"/>
        <v/>
      </c>
      <c r="BL102" s="84" t="str">
        <f t="shared" si="126"/>
        <v/>
      </c>
      <c r="BM102" s="84" t="str">
        <f t="shared" si="127"/>
        <v/>
      </c>
      <c r="BN102" s="84" t="str">
        <f t="shared" si="128"/>
        <v/>
      </c>
      <c r="BO102" s="84" t="str">
        <f t="shared" si="129"/>
        <v/>
      </c>
      <c r="BP102" s="85" t="str">
        <f t="shared" si="130"/>
        <v/>
      </c>
      <c r="BQ102" s="84" t="str">
        <f t="shared" si="131"/>
        <v/>
      </c>
      <c r="BR102" s="84" t="str">
        <f t="shared" si="132"/>
        <v/>
      </c>
      <c r="BS102" s="84" t="str">
        <f t="shared" si="133"/>
        <v/>
      </c>
      <c r="BT102" s="84" t="str">
        <f t="shared" si="134"/>
        <v/>
      </c>
      <c r="BU102" s="84" t="str">
        <f t="shared" si="135"/>
        <v/>
      </c>
      <c r="BV102" s="85" t="str">
        <f t="shared" si="136"/>
        <v/>
      </c>
      <c r="BW102" s="84" t="str">
        <f t="shared" si="137"/>
        <v/>
      </c>
      <c r="BX102" s="84" t="str">
        <f t="shared" si="138"/>
        <v/>
      </c>
      <c r="BY102" s="84" t="str">
        <f t="shared" si="139"/>
        <v/>
      </c>
      <c r="BZ102" s="85" t="str">
        <f t="shared" si="140"/>
        <v/>
      </c>
      <c r="CA102" s="84" t="str">
        <f t="shared" si="141"/>
        <v/>
      </c>
      <c r="CB102" s="84" t="str">
        <f t="shared" si="142"/>
        <v/>
      </c>
      <c r="CC102" s="84" t="str">
        <f t="shared" si="143"/>
        <v/>
      </c>
      <c r="CD102" s="84" t="str">
        <f t="shared" si="144"/>
        <v/>
      </c>
      <c r="CE102" s="84" t="str">
        <f t="shared" si="145"/>
        <v/>
      </c>
      <c r="CF102" s="84" t="str">
        <f t="shared" si="146"/>
        <v/>
      </c>
      <c r="CG102" s="84" t="str">
        <f t="shared" si="147"/>
        <v/>
      </c>
      <c r="CH102" s="84" t="str">
        <f t="shared" si="148"/>
        <v/>
      </c>
      <c r="CI102" s="84" t="str">
        <f t="shared" si="149"/>
        <v/>
      </c>
      <c r="CJ102" s="84" t="str">
        <f t="shared" si="150"/>
        <v/>
      </c>
      <c r="CK102" s="84" t="str">
        <f t="shared" si="151"/>
        <v/>
      </c>
      <c r="CL102" s="84" t="str">
        <f t="shared" si="152"/>
        <v/>
      </c>
      <c r="CM102" s="86" t="str">
        <f t="shared" si="153"/>
        <v/>
      </c>
    </row>
    <row r="103" spans="1:91" x14ac:dyDescent="0.2">
      <c r="A103" s="92"/>
      <c r="B103" s="74"/>
      <c r="C103" s="75"/>
      <c r="D103" s="75"/>
      <c r="E103" s="76"/>
      <c r="F103" s="76"/>
      <c r="G103" s="75"/>
      <c r="H103" s="76"/>
      <c r="I103" s="89"/>
      <c r="J103" s="90"/>
      <c r="K103" s="91"/>
      <c r="L103" s="77"/>
      <c r="M103" s="78"/>
      <c r="N103" s="78"/>
      <c r="O103" s="78"/>
      <c r="P103" s="80" t="str">
        <f t="shared" si="111"/>
        <v/>
      </c>
      <c r="Q103" s="78"/>
      <c r="R103" s="78"/>
      <c r="S103" s="80" t="str">
        <f t="shared" si="112"/>
        <v/>
      </c>
      <c r="T103" s="81"/>
      <c r="U103" s="82"/>
      <c r="V103" s="78"/>
      <c r="W103" s="78"/>
      <c r="X103" s="80" t="str">
        <f t="shared" si="113"/>
        <v/>
      </c>
      <c r="Y103" s="82"/>
      <c r="Z103" s="78"/>
      <c r="AA103" s="78"/>
      <c r="AB103" s="79" t="str">
        <f t="shared" si="114"/>
        <v/>
      </c>
      <c r="AC103" s="78"/>
      <c r="AD103" s="78"/>
      <c r="AE103" s="78"/>
      <c r="AF103" s="79" t="str">
        <f t="shared" si="115"/>
        <v/>
      </c>
      <c r="AG103" s="78"/>
      <c r="AH103" s="78"/>
      <c r="AI103" s="80" t="str">
        <f t="shared" si="116"/>
        <v/>
      </c>
      <c r="AJ103" s="82"/>
      <c r="AK103" s="78"/>
      <c r="AL103" s="78"/>
      <c r="AM103" s="79" t="str">
        <f t="shared" si="117"/>
        <v/>
      </c>
      <c r="AN103" s="78"/>
      <c r="AO103" s="78"/>
      <c r="AP103" s="78"/>
      <c r="AQ103" s="79" t="str">
        <f t="shared" si="118"/>
        <v/>
      </c>
      <c r="AR103" s="78"/>
      <c r="AS103" s="78"/>
      <c r="AT103" s="80" t="str">
        <f t="shared" si="119"/>
        <v/>
      </c>
      <c r="AU103" s="82"/>
      <c r="AV103" s="78"/>
      <c r="AW103" s="77"/>
      <c r="AX103" s="82"/>
      <c r="AY103" s="78"/>
      <c r="AZ103" s="78"/>
      <c r="BA103" s="82"/>
      <c r="BB103" s="77"/>
      <c r="BC103" s="83"/>
      <c r="BD103" s="83"/>
      <c r="BE103" s="163" t="str">
        <f t="shared" si="120"/>
        <v/>
      </c>
      <c r="BF103" s="85" t="str">
        <f>IF(A103="","",IF(K103="y",IF(#REF!="",((P103-X103)/BH103),IF(#REF!="",IF(AB103=P103,((AF103-X103)/BH103),((P103-X103)/(BH103+(AI103/100)))),IF(AQ103=X103,((P103-AQ103)/BH103),IF(AM103=AF103,((AQ103-X103)/BH103),((P103-X103)/(BH103+((AI103/100)+(AT103/100)))))))),(P103-X103)/BH103))</f>
        <v/>
      </c>
      <c r="BG103" s="84" t="str">
        <f t="shared" si="121"/>
        <v/>
      </c>
      <c r="BH103" s="85" t="str">
        <f t="shared" si="122"/>
        <v/>
      </c>
      <c r="BI103" s="84" t="str">
        <f t="shared" si="123"/>
        <v/>
      </c>
      <c r="BJ103" s="84" t="str">
        <f t="shared" si="124"/>
        <v/>
      </c>
      <c r="BK103" s="84" t="str">
        <f t="shared" si="125"/>
        <v/>
      </c>
      <c r="BL103" s="84" t="str">
        <f t="shared" si="126"/>
        <v/>
      </c>
      <c r="BM103" s="84" t="str">
        <f t="shared" si="127"/>
        <v/>
      </c>
      <c r="BN103" s="84" t="str">
        <f t="shared" si="128"/>
        <v/>
      </c>
      <c r="BO103" s="84" t="str">
        <f t="shared" si="129"/>
        <v/>
      </c>
      <c r="BP103" s="85" t="str">
        <f t="shared" si="130"/>
        <v/>
      </c>
      <c r="BQ103" s="84" t="str">
        <f t="shared" si="131"/>
        <v/>
      </c>
      <c r="BR103" s="84" t="str">
        <f t="shared" si="132"/>
        <v/>
      </c>
      <c r="BS103" s="84" t="str">
        <f t="shared" si="133"/>
        <v/>
      </c>
      <c r="BT103" s="84" t="str">
        <f t="shared" si="134"/>
        <v/>
      </c>
      <c r="BU103" s="84" t="str">
        <f t="shared" si="135"/>
        <v/>
      </c>
      <c r="BV103" s="85" t="str">
        <f t="shared" si="136"/>
        <v/>
      </c>
      <c r="BW103" s="84" t="str">
        <f t="shared" si="137"/>
        <v/>
      </c>
      <c r="BX103" s="84" t="str">
        <f t="shared" si="138"/>
        <v/>
      </c>
      <c r="BY103" s="84" t="str">
        <f t="shared" si="139"/>
        <v/>
      </c>
      <c r="BZ103" s="85" t="str">
        <f t="shared" si="140"/>
        <v/>
      </c>
      <c r="CA103" s="84" t="str">
        <f t="shared" si="141"/>
        <v/>
      </c>
      <c r="CB103" s="84" t="str">
        <f t="shared" si="142"/>
        <v/>
      </c>
      <c r="CC103" s="84" t="str">
        <f t="shared" si="143"/>
        <v/>
      </c>
      <c r="CD103" s="84" t="str">
        <f t="shared" si="144"/>
        <v/>
      </c>
      <c r="CE103" s="84" t="str">
        <f t="shared" si="145"/>
        <v/>
      </c>
      <c r="CF103" s="84" t="str">
        <f t="shared" si="146"/>
        <v/>
      </c>
      <c r="CG103" s="84" t="str">
        <f t="shared" si="147"/>
        <v/>
      </c>
      <c r="CH103" s="84" t="str">
        <f t="shared" si="148"/>
        <v/>
      </c>
      <c r="CI103" s="84" t="str">
        <f t="shared" si="149"/>
        <v/>
      </c>
      <c r="CJ103" s="84" t="str">
        <f t="shared" si="150"/>
        <v/>
      </c>
      <c r="CK103" s="84" t="str">
        <f t="shared" si="151"/>
        <v/>
      </c>
      <c r="CL103" s="84" t="str">
        <f t="shared" si="152"/>
        <v/>
      </c>
      <c r="CM103" s="86" t="str">
        <f t="shared" si="153"/>
        <v/>
      </c>
    </row>
    <row r="104" spans="1:91" x14ac:dyDescent="0.2">
      <c r="A104" s="92"/>
      <c r="B104" s="74"/>
      <c r="C104" s="75"/>
      <c r="D104" s="75"/>
      <c r="E104" s="76"/>
      <c r="F104" s="76"/>
      <c r="G104" s="75"/>
      <c r="H104" s="76"/>
      <c r="I104" s="89"/>
      <c r="J104" s="90"/>
      <c r="K104" s="91"/>
      <c r="L104" s="77"/>
      <c r="M104" s="78"/>
      <c r="N104" s="78"/>
      <c r="O104" s="78"/>
      <c r="P104" s="80" t="str">
        <f t="shared" si="111"/>
        <v/>
      </c>
      <c r="Q104" s="78"/>
      <c r="R104" s="78"/>
      <c r="S104" s="80" t="str">
        <f t="shared" si="112"/>
        <v/>
      </c>
      <c r="T104" s="81"/>
      <c r="U104" s="82"/>
      <c r="V104" s="78"/>
      <c r="W104" s="78"/>
      <c r="X104" s="80" t="str">
        <f t="shared" si="113"/>
        <v/>
      </c>
      <c r="Y104" s="82"/>
      <c r="Z104" s="78"/>
      <c r="AA104" s="78"/>
      <c r="AB104" s="79" t="str">
        <f t="shared" si="114"/>
        <v/>
      </c>
      <c r="AC104" s="78"/>
      <c r="AD104" s="78"/>
      <c r="AE104" s="78"/>
      <c r="AF104" s="79" t="str">
        <f t="shared" si="115"/>
        <v/>
      </c>
      <c r="AG104" s="78"/>
      <c r="AH104" s="78"/>
      <c r="AI104" s="80" t="str">
        <f t="shared" si="116"/>
        <v/>
      </c>
      <c r="AJ104" s="82"/>
      <c r="AK104" s="78"/>
      <c r="AL104" s="78"/>
      <c r="AM104" s="79" t="str">
        <f t="shared" si="117"/>
        <v/>
      </c>
      <c r="AN104" s="78"/>
      <c r="AO104" s="78"/>
      <c r="AP104" s="78"/>
      <c r="AQ104" s="79" t="str">
        <f t="shared" si="118"/>
        <v/>
      </c>
      <c r="AR104" s="78"/>
      <c r="AS104" s="78"/>
      <c r="AT104" s="80" t="str">
        <f t="shared" si="119"/>
        <v/>
      </c>
      <c r="AU104" s="82"/>
      <c r="AV104" s="78"/>
      <c r="AW104" s="77"/>
      <c r="AX104" s="82"/>
      <c r="AY104" s="78"/>
      <c r="AZ104" s="78"/>
      <c r="BA104" s="82"/>
      <c r="BB104" s="77"/>
      <c r="BC104" s="83"/>
      <c r="BD104" s="83"/>
      <c r="BE104" s="163" t="str">
        <f t="shared" si="120"/>
        <v/>
      </c>
      <c r="BF104" s="85" t="str">
        <f>IF(A104="","",IF(K104="y",IF(#REF!="",((P104-X104)/BH104),IF(#REF!="",IF(AB104=P104,((AF104-X104)/BH104),((P104-X104)/(BH104+(AI104/100)))),IF(AQ104=X104,((P104-AQ104)/BH104),IF(AM104=AF104,((AQ104-X104)/BH104),((P104-X104)/(BH104+((AI104/100)+(AT104/100)))))))),(P104-X104)/BH104))</f>
        <v/>
      </c>
      <c r="BG104" s="84" t="str">
        <f t="shared" si="121"/>
        <v/>
      </c>
      <c r="BH104" s="85" t="str">
        <f t="shared" si="122"/>
        <v/>
      </c>
      <c r="BI104" s="84" t="str">
        <f t="shared" si="123"/>
        <v/>
      </c>
      <c r="BJ104" s="84" t="str">
        <f t="shared" si="124"/>
        <v/>
      </c>
      <c r="BK104" s="84" t="str">
        <f t="shared" si="125"/>
        <v/>
      </c>
      <c r="BL104" s="84" t="str">
        <f t="shared" si="126"/>
        <v/>
      </c>
      <c r="BM104" s="84" t="str">
        <f t="shared" si="127"/>
        <v/>
      </c>
      <c r="BN104" s="84" t="str">
        <f t="shared" si="128"/>
        <v/>
      </c>
      <c r="BO104" s="84" t="str">
        <f t="shared" si="129"/>
        <v/>
      </c>
      <c r="BP104" s="85" t="str">
        <f t="shared" si="130"/>
        <v/>
      </c>
      <c r="BQ104" s="84" t="str">
        <f t="shared" si="131"/>
        <v/>
      </c>
      <c r="BR104" s="84" t="str">
        <f t="shared" si="132"/>
        <v/>
      </c>
      <c r="BS104" s="84" t="str">
        <f t="shared" si="133"/>
        <v/>
      </c>
      <c r="BT104" s="84" t="str">
        <f t="shared" si="134"/>
        <v/>
      </c>
      <c r="BU104" s="84" t="str">
        <f t="shared" si="135"/>
        <v/>
      </c>
      <c r="BV104" s="85" t="str">
        <f t="shared" si="136"/>
        <v/>
      </c>
      <c r="BW104" s="84" t="str">
        <f t="shared" si="137"/>
        <v/>
      </c>
      <c r="BX104" s="84" t="str">
        <f t="shared" si="138"/>
        <v/>
      </c>
      <c r="BY104" s="84" t="str">
        <f t="shared" si="139"/>
        <v/>
      </c>
      <c r="BZ104" s="85" t="str">
        <f t="shared" si="140"/>
        <v/>
      </c>
      <c r="CA104" s="84" t="str">
        <f t="shared" si="141"/>
        <v/>
      </c>
      <c r="CB104" s="84" t="str">
        <f t="shared" si="142"/>
        <v/>
      </c>
      <c r="CC104" s="84" t="str">
        <f t="shared" si="143"/>
        <v/>
      </c>
      <c r="CD104" s="84" t="str">
        <f t="shared" si="144"/>
        <v/>
      </c>
      <c r="CE104" s="84" t="str">
        <f t="shared" si="145"/>
        <v/>
      </c>
      <c r="CF104" s="84" t="str">
        <f t="shared" si="146"/>
        <v/>
      </c>
      <c r="CG104" s="84" t="str">
        <f t="shared" si="147"/>
        <v/>
      </c>
      <c r="CH104" s="84" t="str">
        <f t="shared" si="148"/>
        <v/>
      </c>
      <c r="CI104" s="84" t="str">
        <f t="shared" si="149"/>
        <v/>
      </c>
      <c r="CJ104" s="84" t="str">
        <f t="shared" si="150"/>
        <v/>
      </c>
      <c r="CK104" s="84" t="str">
        <f t="shared" si="151"/>
        <v/>
      </c>
      <c r="CL104" s="84" t="str">
        <f t="shared" si="152"/>
        <v/>
      </c>
      <c r="CM104" s="86" t="str">
        <f t="shared" si="153"/>
        <v/>
      </c>
    </row>
    <row r="105" spans="1:91" x14ac:dyDescent="0.2">
      <c r="A105" s="92"/>
      <c r="B105" s="74"/>
      <c r="C105" s="75"/>
      <c r="D105" s="75"/>
      <c r="E105" s="76"/>
      <c r="F105" s="76"/>
      <c r="G105" s="75"/>
      <c r="H105" s="76"/>
      <c r="I105" s="89"/>
      <c r="J105" s="90"/>
      <c r="K105" s="91"/>
      <c r="L105" s="77"/>
      <c r="M105" s="78"/>
      <c r="N105" s="78"/>
      <c r="O105" s="78"/>
      <c r="P105" s="80" t="str">
        <f t="shared" si="111"/>
        <v/>
      </c>
      <c r="Q105" s="78"/>
      <c r="R105" s="78"/>
      <c r="S105" s="80" t="str">
        <f t="shared" si="112"/>
        <v/>
      </c>
      <c r="T105" s="81"/>
      <c r="U105" s="82"/>
      <c r="V105" s="78"/>
      <c r="W105" s="78"/>
      <c r="X105" s="80" t="str">
        <f t="shared" si="113"/>
        <v/>
      </c>
      <c r="Y105" s="82"/>
      <c r="Z105" s="78"/>
      <c r="AA105" s="78"/>
      <c r="AB105" s="79" t="str">
        <f t="shared" si="114"/>
        <v/>
      </c>
      <c r="AC105" s="78"/>
      <c r="AD105" s="78"/>
      <c r="AE105" s="78"/>
      <c r="AF105" s="79" t="str">
        <f t="shared" si="115"/>
        <v/>
      </c>
      <c r="AG105" s="78"/>
      <c r="AH105" s="78"/>
      <c r="AI105" s="80" t="str">
        <f t="shared" si="116"/>
        <v/>
      </c>
      <c r="AJ105" s="82"/>
      <c r="AK105" s="78"/>
      <c r="AL105" s="78"/>
      <c r="AM105" s="79" t="str">
        <f t="shared" si="117"/>
        <v/>
      </c>
      <c r="AN105" s="78"/>
      <c r="AO105" s="78"/>
      <c r="AP105" s="78"/>
      <c r="AQ105" s="79" t="str">
        <f t="shared" si="118"/>
        <v/>
      </c>
      <c r="AR105" s="78"/>
      <c r="AS105" s="78"/>
      <c r="AT105" s="80" t="str">
        <f t="shared" si="119"/>
        <v/>
      </c>
      <c r="AU105" s="82"/>
      <c r="AV105" s="78"/>
      <c r="AW105" s="77"/>
      <c r="AX105" s="82"/>
      <c r="AY105" s="78"/>
      <c r="AZ105" s="78"/>
      <c r="BA105" s="82"/>
      <c r="BB105" s="77"/>
      <c r="BC105" s="83"/>
      <c r="BD105" s="83"/>
      <c r="BE105" s="163" t="str">
        <f t="shared" si="120"/>
        <v/>
      </c>
      <c r="BF105" s="85" t="str">
        <f>IF(A105="","",IF(K105="y",IF(#REF!="",((P105-X105)/BH105),IF(#REF!="",IF(AB105=P105,((AF105-X105)/BH105),((P105-X105)/(BH105+(AI105/100)))),IF(AQ105=X105,((P105-AQ105)/BH105),IF(AM105=AF105,((AQ105-X105)/BH105),((P105-X105)/(BH105+((AI105/100)+(AT105/100)))))))),(P105-X105)/BH105))</f>
        <v/>
      </c>
      <c r="BG105" s="84" t="str">
        <f t="shared" si="121"/>
        <v/>
      </c>
      <c r="BH105" s="85" t="str">
        <f t="shared" si="122"/>
        <v/>
      </c>
      <c r="BI105" s="84" t="str">
        <f t="shared" si="123"/>
        <v/>
      </c>
      <c r="BJ105" s="84" t="str">
        <f t="shared" si="124"/>
        <v/>
      </c>
      <c r="BK105" s="84" t="str">
        <f t="shared" si="125"/>
        <v/>
      </c>
      <c r="BL105" s="84" t="str">
        <f t="shared" si="126"/>
        <v/>
      </c>
      <c r="BM105" s="84" t="str">
        <f t="shared" si="127"/>
        <v/>
      </c>
      <c r="BN105" s="84" t="str">
        <f t="shared" si="128"/>
        <v/>
      </c>
      <c r="BO105" s="84" t="str">
        <f t="shared" si="129"/>
        <v/>
      </c>
      <c r="BP105" s="85" t="str">
        <f t="shared" si="130"/>
        <v/>
      </c>
      <c r="BQ105" s="84" t="str">
        <f t="shared" si="131"/>
        <v/>
      </c>
      <c r="BR105" s="84" t="str">
        <f t="shared" si="132"/>
        <v/>
      </c>
      <c r="BS105" s="84" t="str">
        <f t="shared" si="133"/>
        <v/>
      </c>
      <c r="BT105" s="84" t="str">
        <f t="shared" si="134"/>
        <v/>
      </c>
      <c r="BU105" s="84" t="str">
        <f t="shared" si="135"/>
        <v/>
      </c>
      <c r="BV105" s="85" t="str">
        <f t="shared" si="136"/>
        <v/>
      </c>
      <c r="BW105" s="84" t="str">
        <f t="shared" si="137"/>
        <v/>
      </c>
      <c r="BX105" s="84" t="str">
        <f t="shared" si="138"/>
        <v/>
      </c>
      <c r="BY105" s="84" t="str">
        <f t="shared" si="139"/>
        <v/>
      </c>
      <c r="BZ105" s="85" t="str">
        <f t="shared" si="140"/>
        <v/>
      </c>
      <c r="CA105" s="84" t="str">
        <f t="shared" si="141"/>
        <v/>
      </c>
      <c r="CB105" s="84" t="str">
        <f t="shared" si="142"/>
        <v/>
      </c>
      <c r="CC105" s="84" t="str">
        <f t="shared" si="143"/>
        <v/>
      </c>
      <c r="CD105" s="84" t="str">
        <f t="shared" si="144"/>
        <v/>
      </c>
      <c r="CE105" s="84" t="str">
        <f t="shared" si="145"/>
        <v/>
      </c>
      <c r="CF105" s="84" t="str">
        <f t="shared" si="146"/>
        <v/>
      </c>
      <c r="CG105" s="84" t="str">
        <f t="shared" si="147"/>
        <v/>
      </c>
      <c r="CH105" s="84" t="str">
        <f t="shared" si="148"/>
        <v/>
      </c>
      <c r="CI105" s="84" t="str">
        <f t="shared" si="149"/>
        <v/>
      </c>
      <c r="CJ105" s="84" t="str">
        <f t="shared" si="150"/>
        <v/>
      </c>
      <c r="CK105" s="84" t="str">
        <f t="shared" si="151"/>
        <v/>
      </c>
      <c r="CL105" s="84" t="str">
        <f t="shared" si="152"/>
        <v/>
      </c>
      <c r="CM105" s="86" t="str">
        <f t="shared" si="153"/>
        <v/>
      </c>
    </row>
    <row r="106" spans="1:91" x14ac:dyDescent="0.2">
      <c r="A106" s="92"/>
      <c r="B106" s="74"/>
      <c r="C106" s="75"/>
      <c r="D106" s="75"/>
      <c r="E106" s="76"/>
      <c r="F106" s="76"/>
      <c r="G106" s="75"/>
      <c r="H106" s="76"/>
      <c r="I106" s="89"/>
      <c r="J106" s="90"/>
      <c r="K106" s="91"/>
      <c r="L106" s="77"/>
      <c r="M106" s="78"/>
      <c r="N106" s="78"/>
      <c r="O106" s="78"/>
      <c r="P106" s="80" t="str">
        <f t="shared" si="111"/>
        <v/>
      </c>
      <c r="Q106" s="78"/>
      <c r="R106" s="78"/>
      <c r="S106" s="80" t="str">
        <f t="shared" si="112"/>
        <v/>
      </c>
      <c r="T106" s="81"/>
      <c r="U106" s="82"/>
      <c r="V106" s="78"/>
      <c r="W106" s="78"/>
      <c r="X106" s="80" t="str">
        <f t="shared" si="113"/>
        <v/>
      </c>
      <c r="Y106" s="82"/>
      <c r="Z106" s="78"/>
      <c r="AA106" s="78"/>
      <c r="AB106" s="79" t="str">
        <f t="shared" si="114"/>
        <v/>
      </c>
      <c r="AC106" s="78"/>
      <c r="AD106" s="78"/>
      <c r="AE106" s="78"/>
      <c r="AF106" s="79" t="str">
        <f t="shared" si="115"/>
        <v/>
      </c>
      <c r="AG106" s="78"/>
      <c r="AH106" s="78"/>
      <c r="AI106" s="80" t="str">
        <f t="shared" si="116"/>
        <v/>
      </c>
      <c r="AJ106" s="82"/>
      <c r="AK106" s="78"/>
      <c r="AL106" s="78"/>
      <c r="AM106" s="79" t="str">
        <f t="shared" si="117"/>
        <v/>
      </c>
      <c r="AN106" s="78"/>
      <c r="AO106" s="78"/>
      <c r="AP106" s="78"/>
      <c r="AQ106" s="79" t="str">
        <f t="shared" si="118"/>
        <v/>
      </c>
      <c r="AR106" s="78"/>
      <c r="AS106" s="78"/>
      <c r="AT106" s="80" t="str">
        <f t="shared" si="119"/>
        <v/>
      </c>
      <c r="AU106" s="82"/>
      <c r="AV106" s="78"/>
      <c r="AW106" s="77"/>
      <c r="AX106" s="82"/>
      <c r="AY106" s="78"/>
      <c r="AZ106" s="78"/>
      <c r="BA106" s="82"/>
      <c r="BB106" s="77"/>
      <c r="BC106" s="83"/>
      <c r="BD106" s="83"/>
      <c r="BE106" s="163" t="str">
        <f t="shared" si="120"/>
        <v/>
      </c>
      <c r="BF106" s="85" t="str">
        <f>IF(A106="","",IF(K106="y",IF(#REF!="",((P106-X106)/BH106),IF(#REF!="",IF(AB106=P106,((AF106-X106)/BH106),((P106-X106)/(BH106+(AI106/100)))),IF(AQ106=X106,((P106-AQ106)/BH106),IF(AM106=AF106,((AQ106-X106)/BH106),((P106-X106)/(BH106+((AI106/100)+(AT106/100)))))))),(P106-X106)/BH106))</f>
        <v/>
      </c>
      <c r="BG106" s="84" t="str">
        <f t="shared" si="121"/>
        <v/>
      </c>
      <c r="BH106" s="85" t="str">
        <f t="shared" si="122"/>
        <v/>
      </c>
      <c r="BI106" s="84" t="str">
        <f t="shared" si="123"/>
        <v/>
      </c>
      <c r="BJ106" s="84" t="str">
        <f t="shared" si="124"/>
        <v/>
      </c>
      <c r="BK106" s="84" t="str">
        <f t="shared" si="125"/>
        <v/>
      </c>
      <c r="BL106" s="84" t="str">
        <f t="shared" si="126"/>
        <v/>
      </c>
      <c r="BM106" s="84" t="str">
        <f t="shared" si="127"/>
        <v/>
      </c>
      <c r="BN106" s="84" t="str">
        <f t="shared" si="128"/>
        <v/>
      </c>
      <c r="BO106" s="84" t="str">
        <f t="shared" si="129"/>
        <v/>
      </c>
      <c r="BP106" s="85" t="str">
        <f t="shared" si="130"/>
        <v/>
      </c>
      <c r="BQ106" s="84" t="str">
        <f t="shared" si="131"/>
        <v/>
      </c>
      <c r="BR106" s="84" t="str">
        <f t="shared" si="132"/>
        <v/>
      </c>
      <c r="BS106" s="84" t="str">
        <f t="shared" si="133"/>
        <v/>
      </c>
      <c r="BT106" s="84" t="str">
        <f t="shared" si="134"/>
        <v/>
      </c>
      <c r="BU106" s="84" t="str">
        <f t="shared" si="135"/>
        <v/>
      </c>
      <c r="BV106" s="85" t="str">
        <f t="shared" si="136"/>
        <v/>
      </c>
      <c r="BW106" s="84" t="str">
        <f t="shared" si="137"/>
        <v/>
      </c>
      <c r="BX106" s="84" t="str">
        <f t="shared" si="138"/>
        <v/>
      </c>
      <c r="BY106" s="84" t="str">
        <f t="shared" si="139"/>
        <v/>
      </c>
      <c r="BZ106" s="85" t="str">
        <f t="shared" si="140"/>
        <v/>
      </c>
      <c r="CA106" s="84" t="str">
        <f t="shared" si="141"/>
        <v/>
      </c>
      <c r="CB106" s="84" t="str">
        <f t="shared" si="142"/>
        <v/>
      </c>
      <c r="CC106" s="84" t="str">
        <f t="shared" si="143"/>
        <v/>
      </c>
      <c r="CD106" s="84" t="str">
        <f t="shared" si="144"/>
        <v/>
      </c>
      <c r="CE106" s="84" t="str">
        <f t="shared" si="145"/>
        <v/>
      </c>
      <c r="CF106" s="84" t="str">
        <f t="shared" si="146"/>
        <v/>
      </c>
      <c r="CG106" s="84" t="str">
        <f t="shared" si="147"/>
        <v/>
      </c>
      <c r="CH106" s="84" t="str">
        <f t="shared" si="148"/>
        <v/>
      </c>
      <c r="CI106" s="84" t="str">
        <f t="shared" si="149"/>
        <v/>
      </c>
      <c r="CJ106" s="84" t="str">
        <f t="shared" si="150"/>
        <v/>
      </c>
      <c r="CK106" s="84" t="str">
        <f t="shared" si="151"/>
        <v/>
      </c>
      <c r="CL106" s="84" t="str">
        <f t="shared" si="152"/>
        <v/>
      </c>
      <c r="CM106" s="86" t="str">
        <f t="shared" si="153"/>
        <v/>
      </c>
    </row>
    <row r="107" spans="1:91" x14ac:dyDescent="0.2">
      <c r="A107" s="92"/>
      <c r="B107" s="74"/>
      <c r="C107" s="75"/>
      <c r="D107" s="75"/>
      <c r="E107" s="76"/>
      <c r="F107" s="76"/>
      <c r="G107" s="75"/>
      <c r="H107" s="76"/>
      <c r="I107" s="89"/>
      <c r="J107" s="90"/>
      <c r="K107" s="91"/>
      <c r="L107" s="77"/>
      <c r="M107" s="78"/>
      <c r="N107" s="78"/>
      <c r="O107" s="78"/>
      <c r="P107" s="80" t="str">
        <f t="shared" si="111"/>
        <v/>
      </c>
      <c r="Q107" s="78"/>
      <c r="R107" s="78"/>
      <c r="S107" s="80" t="str">
        <f t="shared" si="112"/>
        <v/>
      </c>
      <c r="T107" s="81"/>
      <c r="U107" s="82"/>
      <c r="V107" s="78"/>
      <c r="W107" s="78"/>
      <c r="X107" s="80" t="str">
        <f t="shared" si="113"/>
        <v/>
      </c>
      <c r="Y107" s="82"/>
      <c r="Z107" s="78"/>
      <c r="AA107" s="78"/>
      <c r="AB107" s="79" t="str">
        <f t="shared" si="114"/>
        <v/>
      </c>
      <c r="AC107" s="78"/>
      <c r="AD107" s="78"/>
      <c r="AE107" s="78"/>
      <c r="AF107" s="79" t="str">
        <f t="shared" si="115"/>
        <v/>
      </c>
      <c r="AG107" s="78"/>
      <c r="AH107" s="78"/>
      <c r="AI107" s="80" t="str">
        <f t="shared" si="116"/>
        <v/>
      </c>
      <c r="AJ107" s="82"/>
      <c r="AK107" s="78"/>
      <c r="AL107" s="78"/>
      <c r="AM107" s="79" t="str">
        <f t="shared" si="117"/>
        <v/>
      </c>
      <c r="AN107" s="78"/>
      <c r="AO107" s="78"/>
      <c r="AP107" s="78"/>
      <c r="AQ107" s="79" t="str">
        <f t="shared" si="118"/>
        <v/>
      </c>
      <c r="AR107" s="78"/>
      <c r="AS107" s="78"/>
      <c r="AT107" s="80" t="str">
        <f t="shared" si="119"/>
        <v/>
      </c>
      <c r="AU107" s="82"/>
      <c r="AV107" s="78"/>
      <c r="AW107" s="77"/>
      <c r="AX107" s="82"/>
      <c r="AY107" s="78"/>
      <c r="AZ107" s="78"/>
      <c r="BA107" s="82"/>
      <c r="BB107" s="77"/>
      <c r="BC107" s="83"/>
      <c r="BD107" s="83"/>
      <c r="BE107" s="163" t="str">
        <f t="shared" si="120"/>
        <v/>
      </c>
      <c r="BF107" s="85" t="str">
        <f>IF(A107="","",IF(K107="y",IF(#REF!="",((P107-X107)/BH107),IF(#REF!="",IF(AB107=P107,((AF107-X107)/BH107),((P107-X107)/(BH107+(AI107/100)))),IF(AQ107=X107,((P107-AQ107)/BH107),IF(AM107=AF107,((AQ107-X107)/BH107),((P107-X107)/(BH107+((AI107/100)+(AT107/100)))))))),(P107-X107)/BH107))</f>
        <v/>
      </c>
      <c r="BG107" s="84" t="str">
        <f t="shared" si="121"/>
        <v/>
      </c>
      <c r="BH107" s="85" t="str">
        <f t="shared" si="122"/>
        <v/>
      </c>
      <c r="BI107" s="84" t="str">
        <f t="shared" si="123"/>
        <v/>
      </c>
      <c r="BJ107" s="84" t="str">
        <f t="shared" si="124"/>
        <v/>
      </c>
      <c r="BK107" s="84" t="str">
        <f t="shared" si="125"/>
        <v/>
      </c>
      <c r="BL107" s="84" t="str">
        <f t="shared" si="126"/>
        <v/>
      </c>
      <c r="BM107" s="84" t="str">
        <f t="shared" si="127"/>
        <v/>
      </c>
      <c r="BN107" s="84" t="str">
        <f t="shared" si="128"/>
        <v/>
      </c>
      <c r="BO107" s="84" t="str">
        <f t="shared" si="129"/>
        <v/>
      </c>
      <c r="BP107" s="85" t="str">
        <f t="shared" si="130"/>
        <v/>
      </c>
      <c r="BQ107" s="84" t="str">
        <f t="shared" si="131"/>
        <v/>
      </c>
      <c r="BR107" s="84" t="str">
        <f t="shared" si="132"/>
        <v/>
      </c>
      <c r="BS107" s="84" t="str">
        <f t="shared" si="133"/>
        <v/>
      </c>
      <c r="BT107" s="84" t="str">
        <f t="shared" si="134"/>
        <v/>
      </c>
      <c r="BU107" s="84" t="str">
        <f t="shared" si="135"/>
        <v/>
      </c>
      <c r="BV107" s="85" t="str">
        <f t="shared" si="136"/>
        <v/>
      </c>
      <c r="BW107" s="84" t="str">
        <f t="shared" si="137"/>
        <v/>
      </c>
      <c r="BX107" s="84" t="str">
        <f t="shared" si="138"/>
        <v/>
      </c>
      <c r="BY107" s="84" t="str">
        <f t="shared" si="139"/>
        <v/>
      </c>
      <c r="BZ107" s="85" t="str">
        <f t="shared" si="140"/>
        <v/>
      </c>
      <c r="CA107" s="84" t="str">
        <f t="shared" si="141"/>
        <v/>
      </c>
      <c r="CB107" s="84" t="str">
        <f t="shared" si="142"/>
        <v/>
      </c>
      <c r="CC107" s="84" t="str">
        <f t="shared" si="143"/>
        <v/>
      </c>
      <c r="CD107" s="84" t="str">
        <f t="shared" si="144"/>
        <v/>
      </c>
      <c r="CE107" s="84" t="str">
        <f t="shared" si="145"/>
        <v/>
      </c>
      <c r="CF107" s="84" t="str">
        <f t="shared" si="146"/>
        <v/>
      </c>
      <c r="CG107" s="84" t="str">
        <f t="shared" si="147"/>
        <v/>
      </c>
      <c r="CH107" s="84" t="str">
        <f t="shared" si="148"/>
        <v/>
      </c>
      <c r="CI107" s="84" t="str">
        <f t="shared" si="149"/>
        <v/>
      </c>
      <c r="CJ107" s="84" t="str">
        <f t="shared" si="150"/>
        <v/>
      </c>
      <c r="CK107" s="84" t="str">
        <f t="shared" si="151"/>
        <v/>
      </c>
      <c r="CL107" s="84" t="str">
        <f t="shared" si="152"/>
        <v/>
      </c>
      <c r="CM107" s="86" t="str">
        <f t="shared" si="153"/>
        <v/>
      </c>
    </row>
    <row r="108" spans="1:91" x14ac:dyDescent="0.2">
      <c r="A108" s="92"/>
      <c r="B108" s="74"/>
      <c r="C108" s="75"/>
      <c r="D108" s="75"/>
      <c r="E108" s="76"/>
      <c r="F108" s="76"/>
      <c r="G108" s="75"/>
      <c r="H108" s="76"/>
      <c r="I108" s="89"/>
      <c r="J108" s="90"/>
      <c r="K108" s="91"/>
      <c r="L108" s="77"/>
      <c r="M108" s="78"/>
      <c r="N108" s="78"/>
      <c r="O108" s="78"/>
      <c r="P108" s="80" t="str">
        <f t="shared" si="111"/>
        <v/>
      </c>
      <c r="Q108" s="78"/>
      <c r="R108" s="78"/>
      <c r="S108" s="80" t="str">
        <f t="shared" si="112"/>
        <v/>
      </c>
      <c r="T108" s="81"/>
      <c r="U108" s="82"/>
      <c r="V108" s="78"/>
      <c r="W108" s="78"/>
      <c r="X108" s="80" t="str">
        <f t="shared" si="113"/>
        <v/>
      </c>
      <c r="Y108" s="82"/>
      <c r="Z108" s="78"/>
      <c r="AA108" s="78"/>
      <c r="AB108" s="79" t="str">
        <f t="shared" si="114"/>
        <v/>
      </c>
      <c r="AC108" s="78"/>
      <c r="AD108" s="78"/>
      <c r="AE108" s="78"/>
      <c r="AF108" s="79" t="str">
        <f t="shared" si="115"/>
        <v/>
      </c>
      <c r="AG108" s="78"/>
      <c r="AH108" s="78"/>
      <c r="AI108" s="80" t="str">
        <f t="shared" si="116"/>
        <v/>
      </c>
      <c r="AJ108" s="82"/>
      <c r="AK108" s="78"/>
      <c r="AL108" s="78"/>
      <c r="AM108" s="79" t="str">
        <f t="shared" si="117"/>
        <v/>
      </c>
      <c r="AN108" s="78"/>
      <c r="AO108" s="78"/>
      <c r="AP108" s="78"/>
      <c r="AQ108" s="79" t="str">
        <f t="shared" si="118"/>
        <v/>
      </c>
      <c r="AR108" s="78"/>
      <c r="AS108" s="78"/>
      <c r="AT108" s="80" t="str">
        <f t="shared" si="119"/>
        <v/>
      </c>
      <c r="AU108" s="82"/>
      <c r="AV108" s="78"/>
      <c r="AW108" s="77"/>
      <c r="AX108" s="82"/>
      <c r="AY108" s="78"/>
      <c r="AZ108" s="78"/>
      <c r="BA108" s="82"/>
      <c r="BB108" s="77"/>
      <c r="BC108" s="83"/>
      <c r="BD108" s="83"/>
      <c r="BE108" s="163" t="str">
        <f t="shared" si="120"/>
        <v/>
      </c>
      <c r="BF108" s="85" t="str">
        <f>IF(A108="","",IF(K108="y",IF(#REF!="",((P108-X108)/BH108),IF(#REF!="",IF(AB108=P108,((AF108-X108)/BH108),((P108-X108)/(BH108+(AI108/100)))),IF(AQ108=X108,((P108-AQ108)/BH108),IF(AM108=AF108,((AQ108-X108)/BH108),((P108-X108)/(BH108+((AI108/100)+(AT108/100)))))))),(P108-X108)/BH108))</f>
        <v/>
      </c>
      <c r="BG108" s="84" t="str">
        <f t="shared" si="121"/>
        <v/>
      </c>
      <c r="BH108" s="85" t="str">
        <f t="shared" si="122"/>
        <v/>
      </c>
      <c r="BI108" s="84" t="str">
        <f t="shared" si="123"/>
        <v/>
      </c>
      <c r="BJ108" s="84" t="str">
        <f t="shared" si="124"/>
        <v/>
      </c>
      <c r="BK108" s="84" t="str">
        <f t="shared" si="125"/>
        <v/>
      </c>
      <c r="BL108" s="84" t="str">
        <f t="shared" si="126"/>
        <v/>
      </c>
      <c r="BM108" s="84" t="str">
        <f t="shared" si="127"/>
        <v/>
      </c>
      <c r="BN108" s="84" t="str">
        <f t="shared" si="128"/>
        <v/>
      </c>
      <c r="BO108" s="84" t="str">
        <f t="shared" si="129"/>
        <v/>
      </c>
      <c r="BP108" s="85" t="str">
        <f t="shared" si="130"/>
        <v/>
      </c>
      <c r="BQ108" s="84" t="str">
        <f t="shared" si="131"/>
        <v/>
      </c>
      <c r="BR108" s="84" t="str">
        <f t="shared" si="132"/>
        <v/>
      </c>
      <c r="BS108" s="84" t="str">
        <f t="shared" si="133"/>
        <v/>
      </c>
      <c r="BT108" s="84" t="str">
        <f t="shared" si="134"/>
        <v/>
      </c>
      <c r="BU108" s="84" t="str">
        <f t="shared" si="135"/>
        <v/>
      </c>
      <c r="BV108" s="85" t="str">
        <f t="shared" si="136"/>
        <v/>
      </c>
      <c r="BW108" s="84" t="str">
        <f t="shared" si="137"/>
        <v/>
      </c>
      <c r="BX108" s="84" t="str">
        <f t="shared" si="138"/>
        <v/>
      </c>
      <c r="BY108" s="84" t="str">
        <f t="shared" si="139"/>
        <v/>
      </c>
      <c r="BZ108" s="85" t="str">
        <f t="shared" si="140"/>
        <v/>
      </c>
      <c r="CA108" s="84" t="str">
        <f t="shared" si="141"/>
        <v/>
      </c>
      <c r="CB108" s="84" t="str">
        <f t="shared" si="142"/>
        <v/>
      </c>
      <c r="CC108" s="84" t="str">
        <f t="shared" si="143"/>
        <v/>
      </c>
      <c r="CD108" s="84" t="str">
        <f t="shared" si="144"/>
        <v/>
      </c>
      <c r="CE108" s="84" t="str">
        <f t="shared" si="145"/>
        <v/>
      </c>
      <c r="CF108" s="84" t="str">
        <f t="shared" si="146"/>
        <v/>
      </c>
      <c r="CG108" s="84" t="str">
        <f t="shared" si="147"/>
        <v/>
      </c>
      <c r="CH108" s="84" t="str">
        <f t="shared" si="148"/>
        <v/>
      </c>
      <c r="CI108" s="84" t="str">
        <f t="shared" si="149"/>
        <v/>
      </c>
      <c r="CJ108" s="84" t="str">
        <f t="shared" si="150"/>
        <v/>
      </c>
      <c r="CK108" s="84" t="str">
        <f t="shared" si="151"/>
        <v/>
      </c>
      <c r="CL108" s="84" t="str">
        <f t="shared" si="152"/>
        <v/>
      </c>
      <c r="CM108" s="86" t="str">
        <f t="shared" si="153"/>
        <v/>
      </c>
    </row>
    <row r="109" spans="1:91" x14ac:dyDescent="0.2">
      <c r="A109" s="92"/>
      <c r="B109" s="74"/>
      <c r="C109" s="75"/>
      <c r="D109" s="75"/>
      <c r="E109" s="76"/>
      <c r="F109" s="76"/>
      <c r="G109" s="75"/>
      <c r="H109" s="76"/>
      <c r="I109" s="89"/>
      <c r="J109" s="90"/>
      <c r="K109" s="91"/>
      <c r="L109" s="77"/>
      <c r="M109" s="78"/>
      <c r="N109" s="78"/>
      <c r="O109" s="78"/>
      <c r="P109" s="80" t="str">
        <f t="shared" si="111"/>
        <v/>
      </c>
      <c r="Q109" s="78"/>
      <c r="R109" s="78"/>
      <c r="S109" s="80" t="str">
        <f t="shared" si="112"/>
        <v/>
      </c>
      <c r="T109" s="81"/>
      <c r="U109" s="82"/>
      <c r="V109" s="78"/>
      <c r="W109" s="78"/>
      <c r="X109" s="80" t="str">
        <f t="shared" si="113"/>
        <v/>
      </c>
      <c r="Y109" s="82"/>
      <c r="Z109" s="78"/>
      <c r="AA109" s="78"/>
      <c r="AB109" s="79" t="str">
        <f t="shared" si="114"/>
        <v/>
      </c>
      <c r="AC109" s="78"/>
      <c r="AD109" s="78"/>
      <c r="AE109" s="78"/>
      <c r="AF109" s="79" t="str">
        <f t="shared" si="115"/>
        <v/>
      </c>
      <c r="AG109" s="78"/>
      <c r="AH109" s="78"/>
      <c r="AI109" s="80" t="str">
        <f t="shared" si="116"/>
        <v/>
      </c>
      <c r="AJ109" s="82"/>
      <c r="AK109" s="78"/>
      <c r="AL109" s="78"/>
      <c r="AM109" s="79" t="str">
        <f t="shared" si="117"/>
        <v/>
      </c>
      <c r="AN109" s="78"/>
      <c r="AO109" s="78"/>
      <c r="AP109" s="78"/>
      <c r="AQ109" s="79" t="str">
        <f t="shared" si="118"/>
        <v/>
      </c>
      <c r="AR109" s="78"/>
      <c r="AS109" s="78"/>
      <c r="AT109" s="80" t="str">
        <f t="shared" si="119"/>
        <v/>
      </c>
      <c r="AU109" s="82"/>
      <c r="AV109" s="78"/>
      <c r="AW109" s="77"/>
      <c r="AX109" s="82"/>
      <c r="AY109" s="78"/>
      <c r="AZ109" s="78"/>
      <c r="BA109" s="82"/>
      <c r="BB109" s="77"/>
      <c r="BC109" s="83"/>
      <c r="BD109" s="83"/>
      <c r="BE109" s="163" t="str">
        <f t="shared" si="120"/>
        <v/>
      </c>
      <c r="BF109" s="85" t="str">
        <f>IF(A109="","",IF(K109="y",IF(#REF!="",((P109-X109)/BH109),IF(#REF!="",IF(AB109=P109,((AF109-X109)/BH109),((P109-X109)/(BH109+(AI109/100)))),IF(AQ109=X109,((P109-AQ109)/BH109),IF(AM109=AF109,((AQ109-X109)/BH109),((P109-X109)/(BH109+((AI109/100)+(AT109/100)))))))),(P109-X109)/BH109))</f>
        <v/>
      </c>
      <c r="BG109" s="84" t="str">
        <f t="shared" si="121"/>
        <v/>
      </c>
      <c r="BH109" s="85" t="str">
        <f t="shared" si="122"/>
        <v/>
      </c>
      <c r="BI109" s="84" t="str">
        <f t="shared" si="123"/>
        <v/>
      </c>
      <c r="BJ109" s="84" t="str">
        <f t="shared" si="124"/>
        <v/>
      </c>
      <c r="BK109" s="84" t="str">
        <f t="shared" si="125"/>
        <v/>
      </c>
      <c r="BL109" s="84" t="str">
        <f t="shared" si="126"/>
        <v/>
      </c>
      <c r="BM109" s="84" t="str">
        <f t="shared" si="127"/>
        <v/>
      </c>
      <c r="BN109" s="84" t="str">
        <f t="shared" si="128"/>
        <v/>
      </c>
      <c r="BO109" s="84" t="str">
        <f t="shared" si="129"/>
        <v/>
      </c>
      <c r="BP109" s="85" t="str">
        <f t="shared" si="130"/>
        <v/>
      </c>
      <c r="BQ109" s="84" t="str">
        <f t="shared" si="131"/>
        <v/>
      </c>
      <c r="BR109" s="84" t="str">
        <f t="shared" si="132"/>
        <v/>
      </c>
      <c r="BS109" s="84" t="str">
        <f t="shared" si="133"/>
        <v/>
      </c>
      <c r="BT109" s="84" t="str">
        <f t="shared" si="134"/>
        <v/>
      </c>
      <c r="BU109" s="84" t="str">
        <f t="shared" si="135"/>
        <v/>
      </c>
      <c r="BV109" s="85" t="str">
        <f t="shared" si="136"/>
        <v/>
      </c>
      <c r="BW109" s="84" t="str">
        <f t="shared" si="137"/>
        <v/>
      </c>
      <c r="BX109" s="84" t="str">
        <f t="shared" si="138"/>
        <v/>
      </c>
      <c r="BY109" s="84" t="str">
        <f t="shared" si="139"/>
        <v/>
      </c>
      <c r="BZ109" s="85" t="str">
        <f t="shared" si="140"/>
        <v/>
      </c>
      <c r="CA109" s="84" t="str">
        <f t="shared" si="141"/>
        <v/>
      </c>
      <c r="CB109" s="84" t="str">
        <f t="shared" si="142"/>
        <v/>
      </c>
      <c r="CC109" s="84" t="str">
        <f t="shared" si="143"/>
        <v/>
      </c>
      <c r="CD109" s="84" t="str">
        <f t="shared" si="144"/>
        <v/>
      </c>
      <c r="CE109" s="84" t="str">
        <f t="shared" si="145"/>
        <v/>
      </c>
      <c r="CF109" s="84" t="str">
        <f t="shared" si="146"/>
        <v/>
      </c>
      <c r="CG109" s="84" t="str">
        <f t="shared" si="147"/>
        <v/>
      </c>
      <c r="CH109" s="84" t="str">
        <f t="shared" si="148"/>
        <v/>
      </c>
      <c r="CI109" s="84" t="str">
        <f t="shared" si="149"/>
        <v/>
      </c>
      <c r="CJ109" s="84" t="str">
        <f t="shared" si="150"/>
        <v/>
      </c>
      <c r="CK109" s="84" t="str">
        <f t="shared" si="151"/>
        <v/>
      </c>
      <c r="CL109" s="84" t="str">
        <f t="shared" si="152"/>
        <v/>
      </c>
      <c r="CM109" s="86" t="str">
        <f t="shared" si="153"/>
        <v/>
      </c>
    </row>
    <row r="110" spans="1:91" x14ac:dyDescent="0.2">
      <c r="A110" s="92"/>
      <c r="B110" s="74"/>
      <c r="C110" s="75"/>
      <c r="D110" s="75"/>
      <c r="E110" s="76"/>
      <c r="F110" s="76"/>
      <c r="G110" s="75"/>
      <c r="H110" s="76"/>
      <c r="I110" s="89"/>
      <c r="J110" s="90"/>
      <c r="K110" s="91"/>
      <c r="L110" s="77"/>
      <c r="M110" s="78"/>
      <c r="N110" s="78"/>
      <c r="O110" s="78"/>
      <c r="P110" s="80" t="str">
        <f t="shared" si="111"/>
        <v/>
      </c>
      <c r="Q110" s="78"/>
      <c r="R110" s="78"/>
      <c r="S110" s="80" t="str">
        <f t="shared" si="112"/>
        <v/>
      </c>
      <c r="T110" s="81"/>
      <c r="U110" s="82"/>
      <c r="V110" s="78"/>
      <c r="W110" s="78"/>
      <c r="X110" s="80" t="str">
        <f t="shared" si="113"/>
        <v/>
      </c>
      <c r="Y110" s="82"/>
      <c r="Z110" s="78"/>
      <c r="AA110" s="78"/>
      <c r="AB110" s="79" t="str">
        <f t="shared" si="114"/>
        <v/>
      </c>
      <c r="AC110" s="78"/>
      <c r="AD110" s="78"/>
      <c r="AE110" s="78"/>
      <c r="AF110" s="79" t="str">
        <f t="shared" si="115"/>
        <v/>
      </c>
      <c r="AG110" s="78"/>
      <c r="AH110" s="78"/>
      <c r="AI110" s="80" t="str">
        <f t="shared" si="116"/>
        <v/>
      </c>
      <c r="AJ110" s="82"/>
      <c r="AK110" s="78"/>
      <c r="AL110" s="78"/>
      <c r="AM110" s="79" t="str">
        <f t="shared" si="117"/>
        <v/>
      </c>
      <c r="AN110" s="78"/>
      <c r="AO110" s="78"/>
      <c r="AP110" s="78"/>
      <c r="AQ110" s="79" t="str">
        <f t="shared" si="118"/>
        <v/>
      </c>
      <c r="AR110" s="78"/>
      <c r="AS110" s="78"/>
      <c r="AT110" s="80" t="str">
        <f t="shared" si="119"/>
        <v/>
      </c>
      <c r="AU110" s="82"/>
      <c r="AV110" s="78"/>
      <c r="AW110" s="77"/>
      <c r="AX110" s="82"/>
      <c r="AY110" s="78"/>
      <c r="AZ110" s="78"/>
      <c r="BA110" s="82"/>
      <c r="BB110" s="77"/>
      <c r="BC110" s="83"/>
      <c r="BD110" s="83"/>
      <c r="BE110" s="163" t="str">
        <f t="shared" si="120"/>
        <v/>
      </c>
      <c r="BF110" s="85" t="str">
        <f>IF(A110="","",IF(K110="y",IF(#REF!="",((P110-X110)/BH110),IF(#REF!="",IF(AB110=P110,((AF110-X110)/BH110),((P110-X110)/(BH110+(AI110/100)))),IF(AQ110=X110,((P110-AQ110)/BH110),IF(AM110=AF110,((AQ110-X110)/BH110),((P110-X110)/(BH110+((AI110/100)+(AT110/100)))))))),(P110-X110)/BH110))</f>
        <v/>
      </c>
      <c r="BG110" s="84" t="str">
        <f t="shared" si="121"/>
        <v/>
      </c>
      <c r="BH110" s="85" t="str">
        <f t="shared" si="122"/>
        <v/>
      </c>
      <c r="BI110" s="84" t="str">
        <f t="shared" si="123"/>
        <v/>
      </c>
      <c r="BJ110" s="84" t="str">
        <f t="shared" si="124"/>
        <v/>
      </c>
      <c r="BK110" s="84" t="str">
        <f t="shared" si="125"/>
        <v/>
      </c>
      <c r="BL110" s="84" t="str">
        <f t="shared" si="126"/>
        <v/>
      </c>
      <c r="BM110" s="84" t="str">
        <f t="shared" si="127"/>
        <v/>
      </c>
      <c r="BN110" s="84" t="str">
        <f t="shared" si="128"/>
        <v/>
      </c>
      <c r="BO110" s="84" t="str">
        <f t="shared" si="129"/>
        <v/>
      </c>
      <c r="BP110" s="85" t="str">
        <f t="shared" si="130"/>
        <v/>
      </c>
      <c r="BQ110" s="84" t="str">
        <f t="shared" si="131"/>
        <v/>
      </c>
      <c r="BR110" s="84" t="str">
        <f t="shared" si="132"/>
        <v/>
      </c>
      <c r="BS110" s="84" t="str">
        <f t="shared" si="133"/>
        <v/>
      </c>
      <c r="BT110" s="84" t="str">
        <f t="shared" si="134"/>
        <v/>
      </c>
      <c r="BU110" s="84" t="str">
        <f t="shared" si="135"/>
        <v/>
      </c>
      <c r="BV110" s="85" t="str">
        <f t="shared" si="136"/>
        <v/>
      </c>
      <c r="BW110" s="84" t="str">
        <f t="shared" si="137"/>
        <v/>
      </c>
      <c r="BX110" s="84" t="str">
        <f t="shared" si="138"/>
        <v/>
      </c>
      <c r="BY110" s="84" t="str">
        <f t="shared" si="139"/>
        <v/>
      </c>
      <c r="BZ110" s="85" t="str">
        <f t="shared" si="140"/>
        <v/>
      </c>
      <c r="CA110" s="84" t="str">
        <f t="shared" si="141"/>
        <v/>
      </c>
      <c r="CB110" s="84" t="str">
        <f t="shared" si="142"/>
        <v/>
      </c>
      <c r="CC110" s="84" t="str">
        <f t="shared" si="143"/>
        <v/>
      </c>
      <c r="CD110" s="84" t="str">
        <f t="shared" si="144"/>
        <v/>
      </c>
      <c r="CE110" s="84" t="str">
        <f t="shared" si="145"/>
        <v/>
      </c>
      <c r="CF110" s="84" t="str">
        <f t="shared" si="146"/>
        <v/>
      </c>
      <c r="CG110" s="84" t="str">
        <f t="shared" si="147"/>
        <v/>
      </c>
      <c r="CH110" s="84" t="str">
        <f t="shared" si="148"/>
        <v/>
      </c>
      <c r="CI110" s="84" t="str">
        <f t="shared" si="149"/>
        <v/>
      </c>
      <c r="CJ110" s="84" t="str">
        <f t="shared" si="150"/>
        <v/>
      </c>
      <c r="CK110" s="84" t="str">
        <f t="shared" si="151"/>
        <v/>
      </c>
      <c r="CL110" s="84" t="str">
        <f t="shared" si="152"/>
        <v/>
      </c>
      <c r="CM110" s="86" t="str">
        <f t="shared" si="153"/>
        <v/>
      </c>
    </row>
    <row r="111" spans="1:91" x14ac:dyDescent="0.2">
      <c r="A111" s="92"/>
      <c r="B111" s="74"/>
      <c r="C111" s="75"/>
      <c r="D111" s="75"/>
      <c r="E111" s="76"/>
      <c r="F111" s="76"/>
      <c r="G111" s="75"/>
      <c r="H111" s="76"/>
      <c r="I111" s="89"/>
      <c r="J111" s="90"/>
      <c r="K111" s="91"/>
      <c r="L111" s="77"/>
      <c r="M111" s="78"/>
      <c r="N111" s="78"/>
      <c r="O111" s="78"/>
      <c r="P111" s="80" t="str">
        <f t="shared" si="111"/>
        <v/>
      </c>
      <c r="Q111" s="78"/>
      <c r="R111" s="78"/>
      <c r="S111" s="80" t="str">
        <f t="shared" si="112"/>
        <v/>
      </c>
      <c r="T111" s="81"/>
      <c r="U111" s="82"/>
      <c r="V111" s="78"/>
      <c r="W111" s="78"/>
      <c r="X111" s="80" t="str">
        <f t="shared" si="113"/>
        <v/>
      </c>
      <c r="Y111" s="82"/>
      <c r="Z111" s="78"/>
      <c r="AA111" s="78"/>
      <c r="AB111" s="79" t="str">
        <f t="shared" si="114"/>
        <v/>
      </c>
      <c r="AC111" s="78"/>
      <c r="AD111" s="78"/>
      <c r="AE111" s="78"/>
      <c r="AF111" s="79" t="str">
        <f t="shared" si="115"/>
        <v/>
      </c>
      <c r="AG111" s="78"/>
      <c r="AH111" s="78"/>
      <c r="AI111" s="80" t="str">
        <f t="shared" si="116"/>
        <v/>
      </c>
      <c r="AJ111" s="82"/>
      <c r="AK111" s="78"/>
      <c r="AL111" s="78"/>
      <c r="AM111" s="79" t="str">
        <f t="shared" si="117"/>
        <v/>
      </c>
      <c r="AN111" s="78"/>
      <c r="AO111" s="78"/>
      <c r="AP111" s="78"/>
      <c r="AQ111" s="79" t="str">
        <f t="shared" si="118"/>
        <v/>
      </c>
      <c r="AR111" s="78"/>
      <c r="AS111" s="78"/>
      <c r="AT111" s="80" t="str">
        <f t="shared" si="119"/>
        <v/>
      </c>
      <c r="AU111" s="82"/>
      <c r="AV111" s="78"/>
      <c r="AW111" s="77"/>
      <c r="AX111" s="82"/>
      <c r="AY111" s="78"/>
      <c r="AZ111" s="78"/>
      <c r="BA111" s="82"/>
      <c r="BB111" s="77"/>
      <c r="BC111" s="83"/>
      <c r="BD111" s="83"/>
      <c r="BE111" s="163" t="str">
        <f t="shared" si="120"/>
        <v/>
      </c>
      <c r="BF111" s="85" t="str">
        <f>IF(A111="","",IF(K111="y",IF(#REF!="",((P111-X111)/BH111),IF(#REF!="",IF(AB111=P111,((AF111-X111)/BH111),((P111-X111)/(BH111+(AI111/100)))),IF(AQ111=X111,((P111-AQ111)/BH111),IF(AM111=AF111,((AQ111-X111)/BH111),((P111-X111)/(BH111+((AI111/100)+(AT111/100)))))))),(P111-X111)/BH111))</f>
        <v/>
      </c>
      <c r="BG111" s="84" t="str">
        <f t="shared" si="121"/>
        <v/>
      </c>
      <c r="BH111" s="85" t="str">
        <f t="shared" si="122"/>
        <v/>
      </c>
      <c r="BI111" s="84" t="str">
        <f t="shared" si="123"/>
        <v/>
      </c>
      <c r="BJ111" s="84" t="str">
        <f t="shared" si="124"/>
        <v/>
      </c>
      <c r="BK111" s="84" t="str">
        <f t="shared" si="125"/>
        <v/>
      </c>
      <c r="BL111" s="84" t="str">
        <f t="shared" si="126"/>
        <v/>
      </c>
      <c r="BM111" s="84" t="str">
        <f t="shared" si="127"/>
        <v/>
      </c>
      <c r="BN111" s="84" t="str">
        <f t="shared" si="128"/>
        <v/>
      </c>
      <c r="BO111" s="84" t="str">
        <f t="shared" si="129"/>
        <v/>
      </c>
      <c r="BP111" s="85" t="str">
        <f t="shared" si="130"/>
        <v/>
      </c>
      <c r="BQ111" s="84" t="str">
        <f t="shared" si="131"/>
        <v/>
      </c>
      <c r="BR111" s="84" t="str">
        <f t="shared" si="132"/>
        <v/>
      </c>
      <c r="BS111" s="84" t="str">
        <f t="shared" si="133"/>
        <v/>
      </c>
      <c r="BT111" s="84" t="str">
        <f t="shared" si="134"/>
        <v/>
      </c>
      <c r="BU111" s="84" t="str">
        <f t="shared" si="135"/>
        <v/>
      </c>
      <c r="BV111" s="85" t="str">
        <f t="shared" si="136"/>
        <v/>
      </c>
      <c r="BW111" s="84" t="str">
        <f t="shared" si="137"/>
        <v/>
      </c>
      <c r="BX111" s="84" t="str">
        <f t="shared" si="138"/>
        <v/>
      </c>
      <c r="BY111" s="84" t="str">
        <f t="shared" si="139"/>
        <v/>
      </c>
      <c r="BZ111" s="85" t="str">
        <f t="shared" si="140"/>
        <v/>
      </c>
      <c r="CA111" s="84" t="str">
        <f t="shared" si="141"/>
        <v/>
      </c>
      <c r="CB111" s="84" t="str">
        <f t="shared" si="142"/>
        <v/>
      </c>
      <c r="CC111" s="84" t="str">
        <f t="shared" si="143"/>
        <v/>
      </c>
      <c r="CD111" s="84" t="str">
        <f t="shared" si="144"/>
        <v/>
      </c>
      <c r="CE111" s="84" t="str">
        <f t="shared" si="145"/>
        <v/>
      </c>
      <c r="CF111" s="84" t="str">
        <f t="shared" si="146"/>
        <v/>
      </c>
      <c r="CG111" s="84" t="str">
        <f t="shared" si="147"/>
        <v/>
      </c>
      <c r="CH111" s="84" t="str">
        <f t="shared" si="148"/>
        <v/>
      </c>
      <c r="CI111" s="84" t="str">
        <f t="shared" si="149"/>
        <v/>
      </c>
      <c r="CJ111" s="84" t="str">
        <f t="shared" si="150"/>
        <v/>
      </c>
      <c r="CK111" s="84" t="str">
        <f t="shared" si="151"/>
        <v/>
      </c>
      <c r="CL111" s="84" t="str">
        <f t="shared" si="152"/>
        <v/>
      </c>
      <c r="CM111" s="86" t="str">
        <f t="shared" si="153"/>
        <v/>
      </c>
    </row>
    <row r="112" spans="1:91" x14ac:dyDescent="0.2">
      <c r="A112" s="92"/>
      <c r="B112" s="74"/>
      <c r="C112" s="75"/>
      <c r="D112" s="75"/>
      <c r="E112" s="76"/>
      <c r="F112" s="76"/>
      <c r="G112" s="75"/>
      <c r="H112" s="76"/>
      <c r="I112" s="89"/>
      <c r="J112" s="90"/>
      <c r="K112" s="91"/>
      <c r="L112" s="77"/>
      <c r="M112" s="78"/>
      <c r="N112" s="78"/>
      <c r="O112" s="78"/>
      <c r="P112" s="80" t="str">
        <f t="shared" si="111"/>
        <v/>
      </c>
      <c r="Q112" s="78"/>
      <c r="R112" s="78"/>
      <c r="S112" s="80" t="str">
        <f t="shared" si="112"/>
        <v/>
      </c>
      <c r="T112" s="81"/>
      <c r="U112" s="82"/>
      <c r="V112" s="78"/>
      <c r="W112" s="78"/>
      <c r="X112" s="80" t="str">
        <f t="shared" si="113"/>
        <v/>
      </c>
      <c r="Y112" s="82"/>
      <c r="Z112" s="78"/>
      <c r="AA112" s="78"/>
      <c r="AB112" s="79" t="str">
        <f t="shared" si="114"/>
        <v/>
      </c>
      <c r="AC112" s="78"/>
      <c r="AD112" s="78"/>
      <c r="AE112" s="78"/>
      <c r="AF112" s="79" t="str">
        <f t="shared" si="115"/>
        <v/>
      </c>
      <c r="AG112" s="78"/>
      <c r="AH112" s="78"/>
      <c r="AI112" s="80" t="str">
        <f t="shared" si="116"/>
        <v/>
      </c>
      <c r="AJ112" s="82"/>
      <c r="AK112" s="78"/>
      <c r="AL112" s="78"/>
      <c r="AM112" s="79" t="str">
        <f t="shared" si="117"/>
        <v/>
      </c>
      <c r="AN112" s="78"/>
      <c r="AO112" s="78"/>
      <c r="AP112" s="78"/>
      <c r="AQ112" s="79" t="str">
        <f t="shared" si="118"/>
        <v/>
      </c>
      <c r="AR112" s="78"/>
      <c r="AS112" s="78"/>
      <c r="AT112" s="80" t="str">
        <f t="shared" si="119"/>
        <v/>
      </c>
      <c r="AU112" s="82"/>
      <c r="AV112" s="78"/>
      <c r="AW112" s="77"/>
      <c r="AX112" s="82"/>
      <c r="AY112" s="78"/>
      <c r="AZ112" s="78"/>
      <c r="BA112" s="82"/>
      <c r="BB112" s="77"/>
      <c r="BC112" s="83"/>
      <c r="BD112" s="83"/>
      <c r="BE112" s="163" t="str">
        <f t="shared" si="120"/>
        <v/>
      </c>
      <c r="BF112" s="85" t="str">
        <f>IF(A112="","",IF(K112="y",IF(#REF!="",((P112-X112)/BH112),IF(#REF!="",IF(AB112=P112,((AF112-X112)/BH112),((P112-X112)/(BH112+(AI112/100)))),IF(AQ112=X112,((P112-AQ112)/BH112),IF(AM112=AF112,((AQ112-X112)/BH112),((P112-X112)/(BH112+((AI112/100)+(AT112/100)))))))),(P112-X112)/BH112))</f>
        <v/>
      </c>
      <c r="BG112" s="84" t="str">
        <f t="shared" si="121"/>
        <v/>
      </c>
      <c r="BH112" s="85" t="str">
        <f t="shared" si="122"/>
        <v/>
      </c>
      <c r="BI112" s="84" t="str">
        <f t="shared" si="123"/>
        <v/>
      </c>
      <c r="BJ112" s="84" t="str">
        <f t="shared" si="124"/>
        <v/>
      </c>
      <c r="BK112" s="84" t="str">
        <f t="shared" si="125"/>
        <v/>
      </c>
      <c r="BL112" s="84" t="str">
        <f t="shared" si="126"/>
        <v/>
      </c>
      <c r="BM112" s="84" t="str">
        <f t="shared" si="127"/>
        <v/>
      </c>
      <c r="BN112" s="84" t="str">
        <f t="shared" si="128"/>
        <v/>
      </c>
      <c r="BO112" s="84" t="str">
        <f t="shared" si="129"/>
        <v/>
      </c>
      <c r="BP112" s="85" t="str">
        <f t="shared" si="130"/>
        <v/>
      </c>
      <c r="BQ112" s="84" t="str">
        <f t="shared" si="131"/>
        <v/>
      </c>
      <c r="BR112" s="84" t="str">
        <f t="shared" si="132"/>
        <v/>
      </c>
      <c r="BS112" s="84" t="str">
        <f t="shared" si="133"/>
        <v/>
      </c>
      <c r="BT112" s="84" t="str">
        <f t="shared" si="134"/>
        <v/>
      </c>
      <c r="BU112" s="84" t="str">
        <f t="shared" si="135"/>
        <v/>
      </c>
      <c r="BV112" s="85" t="str">
        <f t="shared" si="136"/>
        <v/>
      </c>
      <c r="BW112" s="84" t="str">
        <f t="shared" si="137"/>
        <v/>
      </c>
      <c r="BX112" s="84" t="str">
        <f t="shared" si="138"/>
        <v/>
      </c>
      <c r="BY112" s="84" t="str">
        <f t="shared" si="139"/>
        <v/>
      </c>
      <c r="BZ112" s="85" t="str">
        <f t="shared" si="140"/>
        <v/>
      </c>
      <c r="CA112" s="84" t="str">
        <f t="shared" si="141"/>
        <v/>
      </c>
      <c r="CB112" s="84" t="str">
        <f t="shared" si="142"/>
        <v/>
      </c>
      <c r="CC112" s="84" t="str">
        <f t="shared" si="143"/>
        <v/>
      </c>
      <c r="CD112" s="84" t="str">
        <f t="shared" si="144"/>
        <v/>
      </c>
      <c r="CE112" s="84" t="str">
        <f t="shared" si="145"/>
        <v/>
      </c>
      <c r="CF112" s="84" t="str">
        <f t="shared" si="146"/>
        <v/>
      </c>
      <c r="CG112" s="84" t="str">
        <f t="shared" si="147"/>
        <v/>
      </c>
      <c r="CH112" s="84" t="str">
        <f t="shared" si="148"/>
        <v/>
      </c>
      <c r="CI112" s="84" t="str">
        <f t="shared" si="149"/>
        <v/>
      </c>
      <c r="CJ112" s="84" t="str">
        <f t="shared" si="150"/>
        <v/>
      </c>
      <c r="CK112" s="84" t="str">
        <f t="shared" si="151"/>
        <v/>
      </c>
      <c r="CL112" s="84" t="str">
        <f t="shared" si="152"/>
        <v/>
      </c>
      <c r="CM112" s="86" t="str">
        <f t="shared" si="153"/>
        <v/>
      </c>
    </row>
    <row r="113" spans="1:91" x14ac:dyDescent="0.2">
      <c r="A113" s="92"/>
      <c r="B113" s="74"/>
      <c r="C113" s="75"/>
      <c r="D113" s="75"/>
      <c r="E113" s="76"/>
      <c r="F113" s="76"/>
      <c r="G113" s="75"/>
      <c r="H113" s="76"/>
      <c r="I113" s="89"/>
      <c r="J113" s="90"/>
      <c r="K113" s="91"/>
      <c r="L113" s="77"/>
      <c r="M113" s="78"/>
      <c r="N113" s="78"/>
      <c r="O113" s="78"/>
      <c r="P113" s="80" t="str">
        <f t="shared" si="111"/>
        <v/>
      </c>
      <c r="Q113" s="78"/>
      <c r="R113" s="78"/>
      <c r="S113" s="80" t="str">
        <f t="shared" si="112"/>
        <v/>
      </c>
      <c r="T113" s="81"/>
      <c r="U113" s="82"/>
      <c r="V113" s="78"/>
      <c r="W113" s="78"/>
      <c r="X113" s="80" t="str">
        <f t="shared" si="113"/>
        <v/>
      </c>
      <c r="Y113" s="82"/>
      <c r="Z113" s="78"/>
      <c r="AA113" s="78"/>
      <c r="AB113" s="79" t="str">
        <f t="shared" si="114"/>
        <v/>
      </c>
      <c r="AC113" s="78"/>
      <c r="AD113" s="78"/>
      <c r="AE113" s="78"/>
      <c r="AF113" s="79" t="str">
        <f t="shared" si="115"/>
        <v/>
      </c>
      <c r="AG113" s="78"/>
      <c r="AH113" s="78"/>
      <c r="AI113" s="80" t="str">
        <f t="shared" si="116"/>
        <v/>
      </c>
      <c r="AJ113" s="82"/>
      <c r="AK113" s="78"/>
      <c r="AL113" s="78"/>
      <c r="AM113" s="79" t="str">
        <f t="shared" si="117"/>
        <v/>
      </c>
      <c r="AN113" s="78"/>
      <c r="AO113" s="78"/>
      <c r="AP113" s="78"/>
      <c r="AQ113" s="79" t="str">
        <f t="shared" si="118"/>
        <v/>
      </c>
      <c r="AR113" s="78"/>
      <c r="AS113" s="78"/>
      <c r="AT113" s="80" t="str">
        <f t="shared" si="119"/>
        <v/>
      </c>
      <c r="AU113" s="82"/>
      <c r="AV113" s="78"/>
      <c r="AW113" s="77"/>
      <c r="AX113" s="82"/>
      <c r="AY113" s="78"/>
      <c r="AZ113" s="78"/>
      <c r="BA113" s="82"/>
      <c r="BB113" s="77"/>
      <c r="BC113" s="83"/>
      <c r="BD113" s="83"/>
      <c r="BE113" s="163" t="str">
        <f t="shared" si="120"/>
        <v/>
      </c>
      <c r="BF113" s="85" t="str">
        <f>IF(A113="","",IF(K113="y",IF(#REF!="",((P113-X113)/BH113),IF(#REF!="",IF(AB113=P113,((AF113-X113)/BH113),((P113-X113)/(BH113+(AI113/100)))),IF(AQ113=X113,((P113-AQ113)/BH113),IF(AM113=AF113,((AQ113-X113)/BH113),((P113-X113)/(BH113+((AI113/100)+(AT113/100)))))))),(P113-X113)/BH113))</f>
        <v/>
      </c>
      <c r="BG113" s="84" t="str">
        <f t="shared" si="121"/>
        <v/>
      </c>
      <c r="BH113" s="85" t="str">
        <f t="shared" si="122"/>
        <v/>
      </c>
      <c r="BI113" s="84" t="str">
        <f t="shared" si="123"/>
        <v/>
      </c>
      <c r="BJ113" s="84" t="str">
        <f t="shared" si="124"/>
        <v/>
      </c>
      <c r="BK113" s="84" t="str">
        <f t="shared" si="125"/>
        <v/>
      </c>
      <c r="BL113" s="84" t="str">
        <f t="shared" si="126"/>
        <v/>
      </c>
      <c r="BM113" s="84" t="str">
        <f t="shared" si="127"/>
        <v/>
      </c>
      <c r="BN113" s="84" t="str">
        <f t="shared" si="128"/>
        <v/>
      </c>
      <c r="BO113" s="84" t="str">
        <f t="shared" si="129"/>
        <v/>
      </c>
      <c r="BP113" s="85" t="str">
        <f t="shared" si="130"/>
        <v/>
      </c>
      <c r="BQ113" s="84" t="str">
        <f t="shared" si="131"/>
        <v/>
      </c>
      <c r="BR113" s="84" t="str">
        <f t="shared" si="132"/>
        <v/>
      </c>
      <c r="BS113" s="84" t="str">
        <f t="shared" si="133"/>
        <v/>
      </c>
      <c r="BT113" s="84" t="str">
        <f t="shared" si="134"/>
        <v/>
      </c>
      <c r="BU113" s="84" t="str">
        <f t="shared" si="135"/>
        <v/>
      </c>
      <c r="BV113" s="85" t="str">
        <f t="shared" si="136"/>
        <v/>
      </c>
      <c r="BW113" s="84" t="str">
        <f t="shared" si="137"/>
        <v/>
      </c>
      <c r="BX113" s="84" t="str">
        <f t="shared" si="138"/>
        <v/>
      </c>
      <c r="BY113" s="84" t="str">
        <f t="shared" si="139"/>
        <v/>
      </c>
      <c r="BZ113" s="85" t="str">
        <f t="shared" si="140"/>
        <v/>
      </c>
      <c r="CA113" s="84" t="str">
        <f t="shared" si="141"/>
        <v/>
      </c>
      <c r="CB113" s="84" t="str">
        <f t="shared" si="142"/>
        <v/>
      </c>
      <c r="CC113" s="84" t="str">
        <f t="shared" si="143"/>
        <v/>
      </c>
      <c r="CD113" s="84" t="str">
        <f t="shared" si="144"/>
        <v/>
      </c>
      <c r="CE113" s="84" t="str">
        <f t="shared" si="145"/>
        <v/>
      </c>
      <c r="CF113" s="84" t="str">
        <f t="shared" si="146"/>
        <v/>
      </c>
      <c r="CG113" s="84" t="str">
        <f t="shared" si="147"/>
        <v/>
      </c>
      <c r="CH113" s="84" t="str">
        <f t="shared" si="148"/>
        <v/>
      </c>
      <c r="CI113" s="84" t="str">
        <f t="shared" si="149"/>
        <v/>
      </c>
      <c r="CJ113" s="84" t="str">
        <f t="shared" si="150"/>
        <v/>
      </c>
      <c r="CK113" s="84" t="str">
        <f t="shared" si="151"/>
        <v/>
      </c>
      <c r="CL113" s="84" t="str">
        <f t="shared" si="152"/>
        <v/>
      </c>
      <c r="CM113" s="86" t="str">
        <f t="shared" si="153"/>
        <v/>
      </c>
    </row>
    <row r="114" spans="1:91" x14ac:dyDescent="0.2">
      <c r="A114" s="92"/>
      <c r="B114" s="74"/>
      <c r="C114" s="75"/>
      <c r="D114" s="75"/>
      <c r="E114" s="76"/>
      <c r="F114" s="76"/>
      <c r="G114" s="75"/>
      <c r="H114" s="76"/>
      <c r="I114" s="89"/>
      <c r="J114" s="90"/>
      <c r="K114" s="91"/>
      <c r="L114" s="77"/>
      <c r="M114" s="78"/>
      <c r="N114" s="78"/>
      <c r="O114" s="78"/>
      <c r="P114" s="80" t="str">
        <f t="shared" si="111"/>
        <v/>
      </c>
      <c r="Q114" s="78"/>
      <c r="R114" s="78"/>
      <c r="S114" s="80" t="str">
        <f t="shared" si="112"/>
        <v/>
      </c>
      <c r="T114" s="81"/>
      <c r="U114" s="82"/>
      <c r="V114" s="78"/>
      <c r="W114" s="78"/>
      <c r="X114" s="80" t="str">
        <f t="shared" si="113"/>
        <v/>
      </c>
      <c r="Y114" s="82"/>
      <c r="Z114" s="78"/>
      <c r="AA114" s="78"/>
      <c r="AB114" s="79" t="str">
        <f t="shared" si="114"/>
        <v/>
      </c>
      <c r="AC114" s="78"/>
      <c r="AD114" s="78"/>
      <c r="AE114" s="78"/>
      <c r="AF114" s="79" t="str">
        <f t="shared" si="115"/>
        <v/>
      </c>
      <c r="AG114" s="78"/>
      <c r="AH114" s="78"/>
      <c r="AI114" s="80" t="str">
        <f t="shared" si="116"/>
        <v/>
      </c>
      <c r="AJ114" s="82"/>
      <c r="AK114" s="78"/>
      <c r="AL114" s="78"/>
      <c r="AM114" s="79" t="str">
        <f t="shared" si="117"/>
        <v/>
      </c>
      <c r="AN114" s="78"/>
      <c r="AO114" s="78"/>
      <c r="AP114" s="78"/>
      <c r="AQ114" s="79" t="str">
        <f t="shared" si="118"/>
        <v/>
      </c>
      <c r="AR114" s="78"/>
      <c r="AS114" s="78"/>
      <c r="AT114" s="80" t="str">
        <f t="shared" si="119"/>
        <v/>
      </c>
      <c r="AU114" s="82"/>
      <c r="AV114" s="78"/>
      <c r="AW114" s="77"/>
      <c r="AX114" s="82"/>
      <c r="AY114" s="78"/>
      <c r="AZ114" s="78"/>
      <c r="BA114" s="82"/>
      <c r="BB114" s="77"/>
      <c r="BC114" s="83"/>
      <c r="BD114" s="83"/>
      <c r="BE114" s="163" t="str">
        <f t="shared" si="120"/>
        <v/>
      </c>
      <c r="BF114" s="85" t="str">
        <f>IF(A114="","",IF(K114="y",IF(#REF!="",((P114-X114)/BH114),IF(#REF!="",IF(AB114=P114,((AF114-X114)/BH114),((P114-X114)/(BH114+(AI114/100)))),IF(AQ114=X114,((P114-AQ114)/BH114),IF(AM114=AF114,((AQ114-X114)/BH114),((P114-X114)/(BH114+((AI114/100)+(AT114/100)))))))),(P114-X114)/BH114))</f>
        <v/>
      </c>
      <c r="BG114" s="84" t="str">
        <f t="shared" si="121"/>
        <v/>
      </c>
      <c r="BH114" s="85" t="str">
        <f t="shared" si="122"/>
        <v/>
      </c>
      <c r="BI114" s="84" t="str">
        <f t="shared" si="123"/>
        <v/>
      </c>
      <c r="BJ114" s="84" t="str">
        <f t="shared" si="124"/>
        <v/>
      </c>
      <c r="BK114" s="84" t="str">
        <f t="shared" si="125"/>
        <v/>
      </c>
      <c r="BL114" s="84" t="str">
        <f t="shared" si="126"/>
        <v/>
      </c>
      <c r="BM114" s="84" t="str">
        <f t="shared" si="127"/>
        <v/>
      </c>
      <c r="BN114" s="84" t="str">
        <f t="shared" si="128"/>
        <v/>
      </c>
      <c r="BO114" s="84" t="str">
        <f t="shared" si="129"/>
        <v/>
      </c>
      <c r="BP114" s="85" t="str">
        <f t="shared" si="130"/>
        <v/>
      </c>
      <c r="BQ114" s="84" t="str">
        <f t="shared" si="131"/>
        <v/>
      </c>
      <c r="BR114" s="84" t="str">
        <f t="shared" si="132"/>
        <v/>
      </c>
      <c r="BS114" s="84" t="str">
        <f t="shared" si="133"/>
        <v/>
      </c>
      <c r="BT114" s="84" t="str">
        <f t="shared" si="134"/>
        <v/>
      </c>
      <c r="BU114" s="84" t="str">
        <f t="shared" si="135"/>
        <v/>
      </c>
      <c r="BV114" s="85" t="str">
        <f t="shared" si="136"/>
        <v/>
      </c>
      <c r="BW114" s="84" t="str">
        <f t="shared" si="137"/>
        <v/>
      </c>
      <c r="BX114" s="84" t="str">
        <f t="shared" si="138"/>
        <v/>
      </c>
      <c r="BY114" s="84" t="str">
        <f t="shared" si="139"/>
        <v/>
      </c>
      <c r="BZ114" s="85" t="str">
        <f t="shared" si="140"/>
        <v/>
      </c>
      <c r="CA114" s="84" t="str">
        <f t="shared" si="141"/>
        <v/>
      </c>
      <c r="CB114" s="84" t="str">
        <f t="shared" si="142"/>
        <v/>
      </c>
      <c r="CC114" s="84" t="str">
        <f t="shared" si="143"/>
        <v/>
      </c>
      <c r="CD114" s="84" t="str">
        <f t="shared" si="144"/>
        <v/>
      </c>
      <c r="CE114" s="84" t="str">
        <f t="shared" si="145"/>
        <v/>
      </c>
      <c r="CF114" s="84" t="str">
        <f t="shared" si="146"/>
        <v/>
      </c>
      <c r="CG114" s="84" t="str">
        <f t="shared" si="147"/>
        <v/>
      </c>
      <c r="CH114" s="84" t="str">
        <f t="shared" si="148"/>
        <v/>
      </c>
      <c r="CI114" s="84" t="str">
        <f t="shared" si="149"/>
        <v/>
      </c>
      <c r="CJ114" s="84" t="str">
        <f t="shared" si="150"/>
        <v/>
      </c>
      <c r="CK114" s="84" t="str">
        <f t="shared" si="151"/>
        <v/>
      </c>
      <c r="CL114" s="84" t="str">
        <f t="shared" si="152"/>
        <v/>
      </c>
      <c r="CM114" s="86" t="str">
        <f t="shared" si="153"/>
        <v/>
      </c>
    </row>
    <row r="115" spans="1:91" x14ac:dyDescent="0.2">
      <c r="A115" s="92"/>
      <c r="B115" s="74"/>
      <c r="C115" s="75"/>
      <c r="D115" s="75"/>
      <c r="E115" s="76"/>
      <c r="F115" s="76"/>
      <c r="G115" s="75"/>
      <c r="H115" s="76"/>
      <c r="I115" s="89"/>
      <c r="J115" s="90"/>
      <c r="K115" s="91"/>
      <c r="L115" s="77"/>
      <c r="M115" s="78"/>
      <c r="N115" s="78"/>
      <c r="O115" s="78"/>
      <c r="P115" s="80" t="str">
        <f t="shared" si="111"/>
        <v/>
      </c>
      <c r="Q115" s="78"/>
      <c r="R115" s="78"/>
      <c r="S115" s="80" t="str">
        <f t="shared" si="112"/>
        <v/>
      </c>
      <c r="T115" s="81"/>
      <c r="U115" s="82"/>
      <c r="V115" s="78"/>
      <c r="W115" s="78"/>
      <c r="X115" s="80" t="str">
        <f t="shared" si="113"/>
        <v/>
      </c>
      <c r="Y115" s="82"/>
      <c r="Z115" s="78"/>
      <c r="AA115" s="78"/>
      <c r="AB115" s="79" t="str">
        <f t="shared" si="114"/>
        <v/>
      </c>
      <c r="AC115" s="78"/>
      <c r="AD115" s="78"/>
      <c r="AE115" s="78"/>
      <c r="AF115" s="79" t="str">
        <f t="shared" si="115"/>
        <v/>
      </c>
      <c r="AG115" s="78"/>
      <c r="AH115" s="78"/>
      <c r="AI115" s="80" t="str">
        <f t="shared" si="116"/>
        <v/>
      </c>
      <c r="AJ115" s="82"/>
      <c r="AK115" s="78"/>
      <c r="AL115" s="78"/>
      <c r="AM115" s="79" t="str">
        <f t="shared" si="117"/>
        <v/>
      </c>
      <c r="AN115" s="78"/>
      <c r="AO115" s="78"/>
      <c r="AP115" s="78"/>
      <c r="AQ115" s="79" t="str">
        <f t="shared" si="118"/>
        <v/>
      </c>
      <c r="AR115" s="78"/>
      <c r="AS115" s="78"/>
      <c r="AT115" s="80" t="str">
        <f t="shared" si="119"/>
        <v/>
      </c>
      <c r="AU115" s="82"/>
      <c r="AV115" s="78"/>
      <c r="AW115" s="77"/>
      <c r="AX115" s="82"/>
      <c r="AY115" s="78"/>
      <c r="AZ115" s="78"/>
      <c r="BA115" s="82"/>
      <c r="BB115" s="77"/>
      <c r="BC115" s="83"/>
      <c r="BD115" s="83"/>
      <c r="BE115" s="163" t="str">
        <f t="shared" si="120"/>
        <v/>
      </c>
      <c r="BF115" s="85" t="str">
        <f>IF(A115="","",IF(K115="y",IF(#REF!="",((P115-X115)/BH115),IF(#REF!="",IF(AB115=P115,((AF115-X115)/BH115),((P115-X115)/(BH115+(AI115/100)))),IF(AQ115=X115,((P115-AQ115)/BH115),IF(AM115=AF115,((AQ115-X115)/BH115),((P115-X115)/(BH115+((AI115/100)+(AT115/100)))))))),(P115-X115)/BH115))</f>
        <v/>
      </c>
      <c r="BG115" s="84" t="str">
        <f t="shared" si="121"/>
        <v/>
      </c>
      <c r="BH115" s="85" t="str">
        <f t="shared" si="122"/>
        <v/>
      </c>
      <c r="BI115" s="84" t="str">
        <f t="shared" si="123"/>
        <v/>
      </c>
      <c r="BJ115" s="84" t="str">
        <f t="shared" si="124"/>
        <v/>
      </c>
      <c r="BK115" s="84" t="str">
        <f t="shared" si="125"/>
        <v/>
      </c>
      <c r="BL115" s="84" t="str">
        <f t="shared" si="126"/>
        <v/>
      </c>
      <c r="BM115" s="84" t="str">
        <f t="shared" si="127"/>
        <v/>
      </c>
      <c r="BN115" s="84" t="str">
        <f t="shared" si="128"/>
        <v/>
      </c>
      <c r="BO115" s="84" t="str">
        <f t="shared" si="129"/>
        <v/>
      </c>
      <c r="BP115" s="85" t="str">
        <f t="shared" si="130"/>
        <v/>
      </c>
      <c r="BQ115" s="84" t="str">
        <f t="shared" si="131"/>
        <v/>
      </c>
      <c r="BR115" s="84" t="str">
        <f t="shared" si="132"/>
        <v/>
      </c>
      <c r="BS115" s="84" t="str">
        <f t="shared" si="133"/>
        <v/>
      </c>
      <c r="BT115" s="84" t="str">
        <f t="shared" si="134"/>
        <v/>
      </c>
      <c r="BU115" s="84" t="str">
        <f t="shared" si="135"/>
        <v/>
      </c>
      <c r="BV115" s="85" t="str">
        <f t="shared" si="136"/>
        <v/>
      </c>
      <c r="BW115" s="84" t="str">
        <f t="shared" si="137"/>
        <v/>
      </c>
      <c r="BX115" s="84" t="str">
        <f t="shared" si="138"/>
        <v/>
      </c>
      <c r="BY115" s="84" t="str">
        <f t="shared" si="139"/>
        <v/>
      </c>
      <c r="BZ115" s="85" t="str">
        <f t="shared" si="140"/>
        <v/>
      </c>
      <c r="CA115" s="84" t="str">
        <f t="shared" si="141"/>
        <v/>
      </c>
      <c r="CB115" s="84" t="str">
        <f t="shared" si="142"/>
        <v/>
      </c>
      <c r="CC115" s="84" t="str">
        <f t="shared" si="143"/>
        <v/>
      </c>
      <c r="CD115" s="84" t="str">
        <f t="shared" si="144"/>
        <v/>
      </c>
      <c r="CE115" s="84" t="str">
        <f t="shared" si="145"/>
        <v/>
      </c>
      <c r="CF115" s="84" t="str">
        <f t="shared" si="146"/>
        <v/>
      </c>
      <c r="CG115" s="84" t="str">
        <f t="shared" si="147"/>
        <v/>
      </c>
      <c r="CH115" s="84" t="str">
        <f t="shared" si="148"/>
        <v/>
      </c>
      <c r="CI115" s="84" t="str">
        <f t="shared" si="149"/>
        <v/>
      </c>
      <c r="CJ115" s="84" t="str">
        <f t="shared" si="150"/>
        <v/>
      </c>
      <c r="CK115" s="84" t="str">
        <f t="shared" si="151"/>
        <v/>
      </c>
      <c r="CL115" s="84" t="str">
        <f t="shared" si="152"/>
        <v/>
      </c>
      <c r="CM115" s="86" t="str">
        <f t="shared" si="153"/>
        <v/>
      </c>
    </row>
    <row r="116" spans="1:91" x14ac:dyDescent="0.2">
      <c r="A116" s="92"/>
      <c r="B116" s="74"/>
      <c r="C116" s="75"/>
      <c r="D116" s="75"/>
      <c r="E116" s="76"/>
      <c r="F116" s="76"/>
      <c r="G116" s="75"/>
      <c r="H116" s="76"/>
      <c r="I116" s="89"/>
      <c r="J116" s="90"/>
      <c r="K116" s="91"/>
      <c r="L116" s="77"/>
      <c r="M116" s="78"/>
      <c r="N116" s="78"/>
      <c r="O116" s="78"/>
      <c r="P116" s="80" t="str">
        <f t="shared" si="111"/>
        <v/>
      </c>
      <c r="Q116" s="78"/>
      <c r="R116" s="78"/>
      <c r="S116" s="80" t="str">
        <f t="shared" si="112"/>
        <v/>
      </c>
      <c r="T116" s="81"/>
      <c r="U116" s="82"/>
      <c r="V116" s="78"/>
      <c r="W116" s="78"/>
      <c r="X116" s="80" t="str">
        <f t="shared" si="113"/>
        <v/>
      </c>
      <c r="Y116" s="82"/>
      <c r="Z116" s="78"/>
      <c r="AA116" s="78"/>
      <c r="AB116" s="79" t="str">
        <f t="shared" si="114"/>
        <v/>
      </c>
      <c r="AC116" s="78"/>
      <c r="AD116" s="78"/>
      <c r="AE116" s="78"/>
      <c r="AF116" s="79" t="str">
        <f t="shared" si="115"/>
        <v/>
      </c>
      <c r="AG116" s="78"/>
      <c r="AH116" s="78"/>
      <c r="AI116" s="80" t="str">
        <f t="shared" si="116"/>
        <v/>
      </c>
      <c r="AJ116" s="82"/>
      <c r="AK116" s="78"/>
      <c r="AL116" s="78"/>
      <c r="AM116" s="79" t="str">
        <f t="shared" si="117"/>
        <v/>
      </c>
      <c r="AN116" s="78"/>
      <c r="AO116" s="78"/>
      <c r="AP116" s="78"/>
      <c r="AQ116" s="79" t="str">
        <f t="shared" si="118"/>
        <v/>
      </c>
      <c r="AR116" s="78"/>
      <c r="AS116" s="78"/>
      <c r="AT116" s="80" t="str">
        <f t="shared" si="119"/>
        <v/>
      </c>
      <c r="AU116" s="82"/>
      <c r="AV116" s="78"/>
      <c r="AW116" s="77"/>
      <c r="AX116" s="82"/>
      <c r="AY116" s="78"/>
      <c r="AZ116" s="78"/>
      <c r="BA116" s="82"/>
      <c r="BB116" s="77"/>
      <c r="BC116" s="83"/>
      <c r="BD116" s="83"/>
      <c r="BE116" s="163" t="str">
        <f t="shared" si="120"/>
        <v/>
      </c>
      <c r="BF116" s="85" t="str">
        <f>IF(A116="","",IF(K116="y",IF(#REF!="",((P116-X116)/BH116),IF(#REF!="",IF(AB116=P116,((AF116-X116)/BH116),((P116-X116)/(BH116+(AI116/100)))),IF(AQ116=X116,((P116-AQ116)/BH116),IF(AM116=AF116,((AQ116-X116)/BH116),((P116-X116)/(BH116+((AI116/100)+(AT116/100)))))))),(P116-X116)/BH116))</f>
        <v/>
      </c>
      <c r="BG116" s="84" t="str">
        <f t="shared" si="121"/>
        <v/>
      </c>
      <c r="BH116" s="85" t="str">
        <f t="shared" si="122"/>
        <v/>
      </c>
      <c r="BI116" s="84" t="str">
        <f t="shared" si="123"/>
        <v/>
      </c>
      <c r="BJ116" s="84" t="str">
        <f t="shared" si="124"/>
        <v/>
      </c>
      <c r="BK116" s="84" t="str">
        <f t="shared" si="125"/>
        <v/>
      </c>
      <c r="BL116" s="84" t="str">
        <f t="shared" si="126"/>
        <v/>
      </c>
      <c r="BM116" s="84" t="str">
        <f t="shared" si="127"/>
        <v/>
      </c>
      <c r="BN116" s="84" t="str">
        <f t="shared" si="128"/>
        <v/>
      </c>
      <c r="BO116" s="84" t="str">
        <f t="shared" si="129"/>
        <v/>
      </c>
      <c r="BP116" s="85" t="str">
        <f t="shared" si="130"/>
        <v/>
      </c>
      <c r="BQ116" s="84" t="str">
        <f t="shared" si="131"/>
        <v/>
      </c>
      <c r="BR116" s="84" t="str">
        <f t="shared" si="132"/>
        <v/>
      </c>
      <c r="BS116" s="84" t="str">
        <f t="shared" si="133"/>
        <v/>
      </c>
      <c r="BT116" s="84" t="str">
        <f t="shared" si="134"/>
        <v/>
      </c>
      <c r="BU116" s="84" t="str">
        <f t="shared" si="135"/>
        <v/>
      </c>
      <c r="BV116" s="85" t="str">
        <f t="shared" si="136"/>
        <v/>
      </c>
      <c r="BW116" s="84" t="str">
        <f t="shared" si="137"/>
        <v/>
      </c>
      <c r="BX116" s="84" t="str">
        <f t="shared" si="138"/>
        <v/>
      </c>
      <c r="BY116" s="84" t="str">
        <f t="shared" si="139"/>
        <v/>
      </c>
      <c r="BZ116" s="85" t="str">
        <f t="shared" si="140"/>
        <v/>
      </c>
      <c r="CA116" s="84" t="str">
        <f t="shared" si="141"/>
        <v/>
      </c>
      <c r="CB116" s="84" t="str">
        <f t="shared" si="142"/>
        <v/>
      </c>
      <c r="CC116" s="84" t="str">
        <f t="shared" si="143"/>
        <v/>
      </c>
      <c r="CD116" s="84" t="str">
        <f t="shared" si="144"/>
        <v/>
      </c>
      <c r="CE116" s="84" t="str">
        <f t="shared" si="145"/>
        <v/>
      </c>
      <c r="CF116" s="84" t="str">
        <f t="shared" si="146"/>
        <v/>
      </c>
      <c r="CG116" s="84" t="str">
        <f t="shared" si="147"/>
        <v/>
      </c>
      <c r="CH116" s="84" t="str">
        <f t="shared" si="148"/>
        <v/>
      </c>
      <c r="CI116" s="84" t="str">
        <f t="shared" si="149"/>
        <v/>
      </c>
      <c r="CJ116" s="84" t="str">
        <f t="shared" si="150"/>
        <v/>
      </c>
      <c r="CK116" s="84" t="str">
        <f t="shared" si="151"/>
        <v/>
      </c>
      <c r="CL116" s="84" t="str">
        <f t="shared" si="152"/>
        <v/>
      </c>
      <c r="CM116" s="86" t="str">
        <f t="shared" si="153"/>
        <v/>
      </c>
    </row>
    <row r="117" spans="1:91" x14ac:dyDescent="0.2">
      <c r="A117" s="92"/>
      <c r="B117" s="74"/>
      <c r="C117" s="75"/>
      <c r="D117" s="75"/>
      <c r="E117" s="76"/>
      <c r="F117" s="76"/>
      <c r="G117" s="75"/>
      <c r="H117" s="76"/>
      <c r="I117" s="89"/>
      <c r="J117" s="90"/>
      <c r="K117" s="91"/>
      <c r="L117" s="77"/>
      <c r="M117" s="78"/>
      <c r="N117" s="78"/>
      <c r="O117" s="78"/>
      <c r="P117" s="80" t="str">
        <f t="shared" si="111"/>
        <v/>
      </c>
      <c r="Q117" s="78"/>
      <c r="R117" s="78"/>
      <c r="S117" s="80" t="str">
        <f t="shared" si="112"/>
        <v/>
      </c>
      <c r="T117" s="81"/>
      <c r="U117" s="82"/>
      <c r="V117" s="78"/>
      <c r="W117" s="78"/>
      <c r="X117" s="80" t="str">
        <f t="shared" si="113"/>
        <v/>
      </c>
      <c r="Y117" s="82"/>
      <c r="Z117" s="78"/>
      <c r="AA117" s="78"/>
      <c r="AB117" s="79" t="str">
        <f t="shared" si="114"/>
        <v/>
      </c>
      <c r="AC117" s="78"/>
      <c r="AD117" s="78"/>
      <c r="AE117" s="78"/>
      <c r="AF117" s="79" t="str">
        <f t="shared" si="115"/>
        <v/>
      </c>
      <c r="AG117" s="78"/>
      <c r="AH117" s="78"/>
      <c r="AI117" s="80" t="str">
        <f t="shared" si="116"/>
        <v/>
      </c>
      <c r="AJ117" s="82"/>
      <c r="AK117" s="78"/>
      <c r="AL117" s="78"/>
      <c r="AM117" s="79" t="str">
        <f t="shared" si="117"/>
        <v/>
      </c>
      <c r="AN117" s="78"/>
      <c r="AO117" s="78"/>
      <c r="AP117" s="78"/>
      <c r="AQ117" s="79" t="str">
        <f t="shared" si="118"/>
        <v/>
      </c>
      <c r="AR117" s="78"/>
      <c r="AS117" s="78"/>
      <c r="AT117" s="80" t="str">
        <f t="shared" si="119"/>
        <v/>
      </c>
      <c r="AU117" s="82"/>
      <c r="AV117" s="78"/>
      <c r="AW117" s="77"/>
      <c r="AX117" s="82"/>
      <c r="AY117" s="78"/>
      <c r="AZ117" s="78"/>
      <c r="BA117" s="82"/>
      <c r="BB117" s="77"/>
      <c r="BC117" s="83"/>
      <c r="BD117" s="83"/>
      <c r="BE117" s="163" t="str">
        <f t="shared" si="120"/>
        <v/>
      </c>
      <c r="BF117" s="85" t="str">
        <f>IF(A117="","",IF(K117="y",IF(#REF!="",((P117-X117)/BH117),IF(#REF!="",IF(AB117=P117,((AF117-X117)/BH117),((P117-X117)/(BH117+(AI117/100)))),IF(AQ117=X117,((P117-AQ117)/BH117),IF(AM117=AF117,((AQ117-X117)/BH117),((P117-X117)/(BH117+((AI117/100)+(AT117/100)))))))),(P117-X117)/BH117))</f>
        <v/>
      </c>
      <c r="BG117" s="84" t="str">
        <f t="shared" si="121"/>
        <v/>
      </c>
      <c r="BH117" s="85" t="str">
        <f t="shared" si="122"/>
        <v/>
      </c>
      <c r="BI117" s="84" t="str">
        <f t="shared" si="123"/>
        <v/>
      </c>
      <c r="BJ117" s="84" t="str">
        <f t="shared" si="124"/>
        <v/>
      </c>
      <c r="BK117" s="84" t="str">
        <f t="shared" si="125"/>
        <v/>
      </c>
      <c r="BL117" s="84" t="str">
        <f t="shared" si="126"/>
        <v/>
      </c>
      <c r="BM117" s="84" t="str">
        <f t="shared" si="127"/>
        <v/>
      </c>
      <c r="BN117" s="84" t="str">
        <f t="shared" si="128"/>
        <v/>
      </c>
      <c r="BO117" s="84" t="str">
        <f t="shared" si="129"/>
        <v/>
      </c>
      <c r="BP117" s="85" t="str">
        <f t="shared" si="130"/>
        <v/>
      </c>
      <c r="BQ117" s="84" t="str">
        <f t="shared" si="131"/>
        <v/>
      </c>
      <c r="BR117" s="84" t="str">
        <f t="shared" si="132"/>
        <v/>
      </c>
      <c r="BS117" s="84" t="str">
        <f t="shared" si="133"/>
        <v/>
      </c>
      <c r="BT117" s="84" t="str">
        <f t="shared" si="134"/>
        <v/>
      </c>
      <c r="BU117" s="84" t="str">
        <f t="shared" si="135"/>
        <v/>
      </c>
      <c r="BV117" s="85" t="str">
        <f t="shared" si="136"/>
        <v/>
      </c>
      <c r="BW117" s="84" t="str">
        <f t="shared" si="137"/>
        <v/>
      </c>
      <c r="BX117" s="84" t="str">
        <f t="shared" si="138"/>
        <v/>
      </c>
      <c r="BY117" s="84" t="str">
        <f t="shared" si="139"/>
        <v/>
      </c>
      <c r="BZ117" s="85" t="str">
        <f t="shared" si="140"/>
        <v/>
      </c>
      <c r="CA117" s="84" t="str">
        <f t="shared" si="141"/>
        <v/>
      </c>
      <c r="CB117" s="84" t="str">
        <f t="shared" si="142"/>
        <v/>
      </c>
      <c r="CC117" s="84" t="str">
        <f t="shared" si="143"/>
        <v/>
      </c>
      <c r="CD117" s="84" t="str">
        <f t="shared" si="144"/>
        <v/>
      </c>
      <c r="CE117" s="84" t="str">
        <f t="shared" si="145"/>
        <v/>
      </c>
      <c r="CF117" s="84" t="str">
        <f t="shared" si="146"/>
        <v/>
      </c>
      <c r="CG117" s="84" t="str">
        <f t="shared" si="147"/>
        <v/>
      </c>
      <c r="CH117" s="84" t="str">
        <f t="shared" si="148"/>
        <v/>
      </c>
      <c r="CI117" s="84" t="str">
        <f t="shared" si="149"/>
        <v/>
      </c>
      <c r="CJ117" s="84" t="str">
        <f t="shared" si="150"/>
        <v/>
      </c>
      <c r="CK117" s="84" t="str">
        <f t="shared" si="151"/>
        <v/>
      </c>
      <c r="CL117" s="84" t="str">
        <f t="shared" si="152"/>
        <v/>
      </c>
      <c r="CM117" s="86" t="str">
        <f t="shared" si="153"/>
        <v/>
      </c>
    </row>
    <row r="118" spans="1:91" x14ac:dyDescent="0.2">
      <c r="A118" s="92"/>
      <c r="B118" s="74"/>
      <c r="C118" s="75"/>
      <c r="D118" s="75"/>
      <c r="E118" s="76"/>
      <c r="F118" s="76"/>
      <c r="G118" s="75"/>
      <c r="H118" s="76"/>
      <c r="I118" s="89"/>
      <c r="J118" s="90"/>
      <c r="K118" s="91"/>
      <c r="L118" s="77"/>
      <c r="M118" s="78"/>
      <c r="N118" s="78"/>
      <c r="O118" s="78"/>
      <c r="P118" s="80" t="str">
        <f t="shared" si="111"/>
        <v/>
      </c>
      <c r="Q118" s="78"/>
      <c r="R118" s="78"/>
      <c r="S118" s="80" t="str">
        <f t="shared" si="112"/>
        <v/>
      </c>
      <c r="T118" s="81"/>
      <c r="U118" s="82"/>
      <c r="V118" s="78"/>
      <c r="W118" s="78"/>
      <c r="X118" s="80" t="str">
        <f t="shared" si="113"/>
        <v/>
      </c>
      <c r="Y118" s="82"/>
      <c r="Z118" s="78"/>
      <c r="AA118" s="78"/>
      <c r="AB118" s="79" t="str">
        <f t="shared" si="114"/>
        <v/>
      </c>
      <c r="AC118" s="78"/>
      <c r="AD118" s="78"/>
      <c r="AE118" s="78"/>
      <c r="AF118" s="79" t="str">
        <f t="shared" si="115"/>
        <v/>
      </c>
      <c r="AG118" s="78"/>
      <c r="AH118" s="78"/>
      <c r="AI118" s="80" t="str">
        <f t="shared" si="116"/>
        <v/>
      </c>
      <c r="AJ118" s="82"/>
      <c r="AK118" s="78"/>
      <c r="AL118" s="78"/>
      <c r="AM118" s="79" t="str">
        <f t="shared" si="117"/>
        <v/>
      </c>
      <c r="AN118" s="78"/>
      <c r="AO118" s="78"/>
      <c r="AP118" s="78"/>
      <c r="AQ118" s="79" t="str">
        <f t="shared" si="118"/>
        <v/>
      </c>
      <c r="AR118" s="78"/>
      <c r="AS118" s="78"/>
      <c r="AT118" s="80" t="str">
        <f t="shared" si="119"/>
        <v/>
      </c>
      <c r="AU118" s="82"/>
      <c r="AV118" s="78"/>
      <c r="AW118" s="77"/>
      <c r="AX118" s="82"/>
      <c r="AY118" s="78"/>
      <c r="AZ118" s="78"/>
      <c r="BA118" s="82"/>
      <c r="BB118" s="77"/>
      <c r="BC118" s="83"/>
      <c r="BD118" s="83"/>
      <c r="BE118" s="163" t="str">
        <f t="shared" si="120"/>
        <v/>
      </c>
      <c r="BF118" s="85" t="str">
        <f>IF(A118="","",IF(K118="y",IF(#REF!="",((P118-X118)/BH118),IF(#REF!="",IF(AB118=P118,((AF118-X118)/BH118),((P118-X118)/(BH118+(AI118/100)))),IF(AQ118=X118,((P118-AQ118)/BH118),IF(AM118=AF118,((AQ118-X118)/BH118),((P118-X118)/(BH118+((AI118/100)+(AT118/100)))))))),(P118-X118)/BH118))</f>
        <v/>
      </c>
      <c r="BG118" s="84" t="str">
        <f t="shared" si="121"/>
        <v/>
      </c>
      <c r="BH118" s="85" t="str">
        <f t="shared" si="122"/>
        <v/>
      </c>
      <c r="BI118" s="84" t="str">
        <f t="shared" si="123"/>
        <v/>
      </c>
      <c r="BJ118" s="84" t="str">
        <f t="shared" si="124"/>
        <v/>
      </c>
      <c r="BK118" s="84" t="str">
        <f t="shared" si="125"/>
        <v/>
      </c>
      <c r="BL118" s="84" t="str">
        <f t="shared" si="126"/>
        <v/>
      </c>
      <c r="BM118" s="84" t="str">
        <f t="shared" si="127"/>
        <v/>
      </c>
      <c r="BN118" s="84" t="str">
        <f t="shared" si="128"/>
        <v/>
      </c>
      <c r="BO118" s="84" t="str">
        <f t="shared" si="129"/>
        <v/>
      </c>
      <c r="BP118" s="85" t="str">
        <f t="shared" si="130"/>
        <v/>
      </c>
      <c r="BQ118" s="84" t="str">
        <f t="shared" si="131"/>
        <v/>
      </c>
      <c r="BR118" s="84" t="str">
        <f t="shared" si="132"/>
        <v/>
      </c>
      <c r="BS118" s="84" t="str">
        <f t="shared" si="133"/>
        <v/>
      </c>
      <c r="BT118" s="84" t="str">
        <f t="shared" si="134"/>
        <v/>
      </c>
      <c r="BU118" s="84" t="str">
        <f t="shared" si="135"/>
        <v/>
      </c>
      <c r="BV118" s="85" t="str">
        <f t="shared" si="136"/>
        <v/>
      </c>
      <c r="BW118" s="84" t="str">
        <f t="shared" si="137"/>
        <v/>
      </c>
      <c r="BX118" s="84" t="str">
        <f t="shared" si="138"/>
        <v/>
      </c>
      <c r="BY118" s="84" t="str">
        <f t="shared" si="139"/>
        <v/>
      </c>
      <c r="BZ118" s="85" t="str">
        <f t="shared" si="140"/>
        <v/>
      </c>
      <c r="CA118" s="84" t="str">
        <f t="shared" si="141"/>
        <v/>
      </c>
      <c r="CB118" s="84" t="str">
        <f t="shared" si="142"/>
        <v/>
      </c>
      <c r="CC118" s="84" t="str">
        <f t="shared" si="143"/>
        <v/>
      </c>
      <c r="CD118" s="84" t="str">
        <f t="shared" si="144"/>
        <v/>
      </c>
      <c r="CE118" s="84" t="str">
        <f t="shared" si="145"/>
        <v/>
      </c>
      <c r="CF118" s="84" t="str">
        <f t="shared" si="146"/>
        <v/>
      </c>
      <c r="CG118" s="84" t="str">
        <f t="shared" si="147"/>
        <v/>
      </c>
      <c r="CH118" s="84" t="str">
        <f t="shared" si="148"/>
        <v/>
      </c>
      <c r="CI118" s="84" t="str">
        <f t="shared" si="149"/>
        <v/>
      </c>
      <c r="CJ118" s="84" t="str">
        <f t="shared" si="150"/>
        <v/>
      </c>
      <c r="CK118" s="84" t="str">
        <f t="shared" si="151"/>
        <v/>
      </c>
      <c r="CL118" s="84" t="str">
        <f t="shared" si="152"/>
        <v/>
      </c>
      <c r="CM118" s="86" t="str">
        <f t="shared" si="153"/>
        <v/>
      </c>
    </row>
    <row r="119" spans="1:91" x14ac:dyDescent="0.2">
      <c r="A119" s="92"/>
      <c r="B119" s="74"/>
      <c r="C119" s="75"/>
      <c r="D119" s="75"/>
      <c r="E119" s="76"/>
      <c r="F119" s="76"/>
      <c r="G119" s="75"/>
      <c r="H119" s="76"/>
      <c r="I119" s="89"/>
      <c r="J119" s="90"/>
      <c r="K119" s="91"/>
      <c r="L119" s="77"/>
      <c r="M119" s="78"/>
      <c r="N119" s="78"/>
      <c r="O119" s="78"/>
      <c r="P119" s="80" t="str">
        <f t="shared" si="111"/>
        <v/>
      </c>
      <c r="Q119" s="78"/>
      <c r="R119" s="78"/>
      <c r="S119" s="80" t="str">
        <f t="shared" si="112"/>
        <v/>
      </c>
      <c r="T119" s="81"/>
      <c r="U119" s="82"/>
      <c r="V119" s="78"/>
      <c r="W119" s="78"/>
      <c r="X119" s="80" t="str">
        <f t="shared" si="113"/>
        <v/>
      </c>
      <c r="Y119" s="82"/>
      <c r="Z119" s="78"/>
      <c r="AA119" s="78"/>
      <c r="AB119" s="79" t="str">
        <f t="shared" si="114"/>
        <v/>
      </c>
      <c r="AC119" s="78"/>
      <c r="AD119" s="78"/>
      <c r="AE119" s="78"/>
      <c r="AF119" s="79" t="str">
        <f t="shared" si="115"/>
        <v/>
      </c>
      <c r="AG119" s="78"/>
      <c r="AH119" s="78"/>
      <c r="AI119" s="80" t="str">
        <f t="shared" si="116"/>
        <v/>
      </c>
      <c r="AJ119" s="82"/>
      <c r="AK119" s="78"/>
      <c r="AL119" s="78"/>
      <c r="AM119" s="79" t="str">
        <f t="shared" si="117"/>
        <v/>
      </c>
      <c r="AN119" s="78"/>
      <c r="AO119" s="78"/>
      <c r="AP119" s="78"/>
      <c r="AQ119" s="79" t="str">
        <f t="shared" si="118"/>
        <v/>
      </c>
      <c r="AR119" s="78"/>
      <c r="AS119" s="78"/>
      <c r="AT119" s="80" t="str">
        <f t="shared" si="119"/>
        <v/>
      </c>
      <c r="AU119" s="82"/>
      <c r="AV119" s="78"/>
      <c r="AW119" s="77"/>
      <c r="AX119" s="82"/>
      <c r="AY119" s="78"/>
      <c r="AZ119" s="78"/>
      <c r="BA119" s="82"/>
      <c r="BB119" s="77"/>
      <c r="BC119" s="83"/>
      <c r="BD119" s="83"/>
      <c r="BE119" s="163" t="str">
        <f t="shared" si="120"/>
        <v/>
      </c>
      <c r="BF119" s="85" t="str">
        <f>IF(A119="","",IF(K119="y",IF(#REF!="",((P119-X119)/BH119),IF(#REF!="",IF(AB119=P119,((AF119-X119)/BH119),((P119-X119)/(BH119+(AI119/100)))),IF(AQ119=X119,((P119-AQ119)/BH119),IF(AM119=AF119,((AQ119-X119)/BH119),((P119-X119)/(BH119+((AI119/100)+(AT119/100)))))))),(P119-X119)/BH119))</f>
        <v/>
      </c>
      <c r="BG119" s="84" t="str">
        <f t="shared" si="121"/>
        <v/>
      </c>
      <c r="BH119" s="85" t="str">
        <f t="shared" si="122"/>
        <v/>
      </c>
      <c r="BI119" s="84" t="str">
        <f t="shared" si="123"/>
        <v/>
      </c>
      <c r="BJ119" s="84" t="str">
        <f t="shared" si="124"/>
        <v/>
      </c>
      <c r="BK119" s="84" t="str">
        <f t="shared" si="125"/>
        <v/>
      </c>
      <c r="BL119" s="84" t="str">
        <f t="shared" si="126"/>
        <v/>
      </c>
      <c r="BM119" s="84" t="str">
        <f t="shared" si="127"/>
        <v/>
      </c>
      <c r="BN119" s="84" t="str">
        <f t="shared" si="128"/>
        <v/>
      </c>
      <c r="BO119" s="84" t="str">
        <f t="shared" si="129"/>
        <v/>
      </c>
      <c r="BP119" s="85" t="str">
        <f t="shared" si="130"/>
        <v/>
      </c>
      <c r="BQ119" s="84" t="str">
        <f t="shared" si="131"/>
        <v/>
      </c>
      <c r="BR119" s="84" t="str">
        <f t="shared" si="132"/>
        <v/>
      </c>
      <c r="BS119" s="84" t="str">
        <f t="shared" si="133"/>
        <v/>
      </c>
      <c r="BT119" s="84" t="str">
        <f t="shared" si="134"/>
        <v/>
      </c>
      <c r="BU119" s="84" t="str">
        <f t="shared" si="135"/>
        <v/>
      </c>
      <c r="BV119" s="85" t="str">
        <f t="shared" si="136"/>
        <v/>
      </c>
      <c r="BW119" s="84" t="str">
        <f t="shared" si="137"/>
        <v/>
      </c>
      <c r="BX119" s="84" t="str">
        <f t="shared" si="138"/>
        <v/>
      </c>
      <c r="BY119" s="84" t="str">
        <f t="shared" si="139"/>
        <v/>
      </c>
      <c r="BZ119" s="85" t="str">
        <f t="shared" si="140"/>
        <v/>
      </c>
      <c r="CA119" s="84" t="str">
        <f t="shared" si="141"/>
        <v/>
      </c>
      <c r="CB119" s="84" t="str">
        <f t="shared" si="142"/>
        <v/>
      </c>
      <c r="CC119" s="84" t="str">
        <f t="shared" si="143"/>
        <v/>
      </c>
      <c r="CD119" s="84" t="str">
        <f t="shared" si="144"/>
        <v/>
      </c>
      <c r="CE119" s="84" t="str">
        <f t="shared" si="145"/>
        <v/>
      </c>
      <c r="CF119" s="84" t="str">
        <f t="shared" si="146"/>
        <v/>
      </c>
      <c r="CG119" s="84" t="str">
        <f t="shared" si="147"/>
        <v/>
      </c>
      <c r="CH119" s="84" t="str">
        <f t="shared" si="148"/>
        <v/>
      </c>
      <c r="CI119" s="84" t="str">
        <f t="shared" si="149"/>
        <v/>
      </c>
      <c r="CJ119" s="84" t="str">
        <f t="shared" si="150"/>
        <v/>
      </c>
      <c r="CK119" s="84" t="str">
        <f t="shared" si="151"/>
        <v/>
      </c>
      <c r="CL119" s="84" t="str">
        <f t="shared" si="152"/>
        <v/>
      </c>
      <c r="CM119" s="86" t="str">
        <f t="shared" si="153"/>
        <v/>
      </c>
    </row>
    <row r="120" spans="1:91" x14ac:dyDescent="0.2">
      <c r="A120" s="92"/>
      <c r="B120" s="74"/>
      <c r="C120" s="75"/>
      <c r="D120" s="75"/>
      <c r="E120" s="76"/>
      <c r="F120" s="76"/>
      <c r="G120" s="75"/>
      <c r="H120" s="76"/>
      <c r="I120" s="89"/>
      <c r="J120" s="90"/>
      <c r="K120" s="91"/>
      <c r="L120" s="77"/>
      <c r="M120" s="78"/>
      <c r="N120" s="78"/>
      <c r="O120" s="78"/>
      <c r="P120" s="80" t="str">
        <f t="shared" si="111"/>
        <v/>
      </c>
      <c r="Q120" s="78"/>
      <c r="R120" s="78"/>
      <c r="S120" s="80" t="str">
        <f t="shared" si="112"/>
        <v/>
      </c>
      <c r="T120" s="81"/>
      <c r="U120" s="82"/>
      <c r="V120" s="78"/>
      <c r="W120" s="78"/>
      <c r="X120" s="80" t="str">
        <f t="shared" si="113"/>
        <v/>
      </c>
      <c r="Y120" s="82"/>
      <c r="Z120" s="78"/>
      <c r="AA120" s="78"/>
      <c r="AB120" s="79" t="str">
        <f t="shared" si="114"/>
        <v/>
      </c>
      <c r="AC120" s="78"/>
      <c r="AD120" s="78"/>
      <c r="AE120" s="78"/>
      <c r="AF120" s="79" t="str">
        <f t="shared" si="115"/>
        <v/>
      </c>
      <c r="AG120" s="78"/>
      <c r="AH120" s="78"/>
      <c r="AI120" s="80" t="str">
        <f t="shared" si="116"/>
        <v/>
      </c>
      <c r="AJ120" s="82"/>
      <c r="AK120" s="78"/>
      <c r="AL120" s="78"/>
      <c r="AM120" s="79" t="str">
        <f t="shared" si="117"/>
        <v/>
      </c>
      <c r="AN120" s="78"/>
      <c r="AO120" s="78"/>
      <c r="AP120" s="78"/>
      <c r="AQ120" s="79" t="str">
        <f t="shared" si="118"/>
        <v/>
      </c>
      <c r="AR120" s="78"/>
      <c r="AS120" s="78"/>
      <c r="AT120" s="80" t="str">
        <f t="shared" si="119"/>
        <v/>
      </c>
      <c r="AU120" s="82"/>
      <c r="AV120" s="78"/>
      <c r="AW120" s="77"/>
      <c r="AX120" s="82"/>
      <c r="AY120" s="78"/>
      <c r="AZ120" s="78"/>
      <c r="BA120" s="82"/>
      <c r="BB120" s="77"/>
      <c r="BC120" s="83"/>
      <c r="BD120" s="83"/>
      <c r="BE120" s="163" t="str">
        <f t="shared" si="120"/>
        <v/>
      </c>
      <c r="BF120" s="85" t="str">
        <f>IF(A120="","",IF(K120="y",IF(#REF!="",((P120-X120)/BH120),IF(#REF!="",IF(AB120=P120,((AF120-X120)/BH120),((P120-X120)/(BH120+(AI120/100)))),IF(AQ120=X120,((P120-AQ120)/BH120),IF(AM120=AF120,((AQ120-X120)/BH120),((P120-X120)/(BH120+((AI120/100)+(AT120/100)))))))),(P120-X120)/BH120))</f>
        <v/>
      </c>
      <c r="BG120" s="84" t="str">
        <f t="shared" si="121"/>
        <v/>
      </c>
      <c r="BH120" s="85" t="str">
        <f t="shared" si="122"/>
        <v/>
      </c>
      <c r="BI120" s="84" t="str">
        <f t="shared" si="123"/>
        <v/>
      </c>
      <c r="BJ120" s="84" t="str">
        <f t="shared" si="124"/>
        <v/>
      </c>
      <c r="BK120" s="84" t="str">
        <f t="shared" si="125"/>
        <v/>
      </c>
      <c r="BL120" s="84" t="str">
        <f t="shared" si="126"/>
        <v/>
      </c>
      <c r="BM120" s="84" t="str">
        <f t="shared" si="127"/>
        <v/>
      </c>
      <c r="BN120" s="84" t="str">
        <f t="shared" si="128"/>
        <v/>
      </c>
      <c r="BO120" s="84" t="str">
        <f t="shared" si="129"/>
        <v/>
      </c>
      <c r="BP120" s="85" t="str">
        <f t="shared" si="130"/>
        <v/>
      </c>
      <c r="BQ120" s="84" t="str">
        <f t="shared" si="131"/>
        <v/>
      </c>
      <c r="BR120" s="84" t="str">
        <f t="shared" si="132"/>
        <v/>
      </c>
      <c r="BS120" s="84" t="str">
        <f t="shared" si="133"/>
        <v/>
      </c>
      <c r="BT120" s="84" t="str">
        <f t="shared" si="134"/>
        <v/>
      </c>
      <c r="BU120" s="84" t="str">
        <f t="shared" si="135"/>
        <v/>
      </c>
      <c r="BV120" s="85" t="str">
        <f t="shared" si="136"/>
        <v/>
      </c>
      <c r="BW120" s="84" t="str">
        <f t="shared" si="137"/>
        <v/>
      </c>
      <c r="BX120" s="84" t="str">
        <f t="shared" si="138"/>
        <v/>
      </c>
      <c r="BY120" s="84" t="str">
        <f t="shared" si="139"/>
        <v/>
      </c>
      <c r="BZ120" s="85" t="str">
        <f t="shared" si="140"/>
        <v/>
      </c>
      <c r="CA120" s="84" t="str">
        <f t="shared" si="141"/>
        <v/>
      </c>
      <c r="CB120" s="84" t="str">
        <f t="shared" si="142"/>
        <v/>
      </c>
      <c r="CC120" s="84" t="str">
        <f t="shared" si="143"/>
        <v/>
      </c>
      <c r="CD120" s="84" t="str">
        <f t="shared" si="144"/>
        <v/>
      </c>
      <c r="CE120" s="84" t="str">
        <f t="shared" si="145"/>
        <v/>
      </c>
      <c r="CF120" s="84" t="str">
        <f t="shared" si="146"/>
        <v/>
      </c>
      <c r="CG120" s="84" t="str">
        <f t="shared" si="147"/>
        <v/>
      </c>
      <c r="CH120" s="84" t="str">
        <f t="shared" si="148"/>
        <v/>
      </c>
      <c r="CI120" s="84" t="str">
        <f t="shared" si="149"/>
        <v/>
      </c>
      <c r="CJ120" s="84" t="str">
        <f t="shared" si="150"/>
        <v/>
      </c>
      <c r="CK120" s="84" t="str">
        <f t="shared" si="151"/>
        <v/>
      </c>
      <c r="CL120" s="84" t="str">
        <f t="shared" si="152"/>
        <v/>
      </c>
      <c r="CM120" s="86" t="str">
        <f t="shared" si="153"/>
        <v/>
      </c>
    </row>
    <row r="121" spans="1:91" x14ac:dyDescent="0.2">
      <c r="A121" s="92"/>
      <c r="B121" s="74"/>
      <c r="C121" s="75"/>
      <c r="D121" s="75"/>
      <c r="E121" s="76"/>
      <c r="F121" s="76"/>
      <c r="G121" s="75"/>
      <c r="H121" s="76"/>
      <c r="I121" s="89"/>
      <c r="J121" s="90"/>
      <c r="K121" s="91"/>
      <c r="L121" s="77"/>
      <c r="M121" s="78"/>
      <c r="N121" s="78"/>
      <c r="O121" s="78"/>
      <c r="P121" s="80" t="str">
        <f t="shared" si="111"/>
        <v/>
      </c>
      <c r="Q121" s="78"/>
      <c r="R121" s="78"/>
      <c r="S121" s="80" t="str">
        <f t="shared" si="112"/>
        <v/>
      </c>
      <c r="T121" s="81"/>
      <c r="U121" s="82"/>
      <c r="V121" s="78"/>
      <c r="W121" s="78"/>
      <c r="X121" s="80" t="str">
        <f t="shared" si="113"/>
        <v/>
      </c>
      <c r="Y121" s="82"/>
      <c r="Z121" s="78"/>
      <c r="AA121" s="78"/>
      <c r="AB121" s="79" t="str">
        <f t="shared" si="114"/>
        <v/>
      </c>
      <c r="AC121" s="78"/>
      <c r="AD121" s="78"/>
      <c r="AE121" s="78"/>
      <c r="AF121" s="79" t="str">
        <f t="shared" si="115"/>
        <v/>
      </c>
      <c r="AG121" s="78"/>
      <c r="AH121" s="78"/>
      <c r="AI121" s="80" t="str">
        <f t="shared" si="116"/>
        <v/>
      </c>
      <c r="AJ121" s="82"/>
      <c r="AK121" s="78"/>
      <c r="AL121" s="78"/>
      <c r="AM121" s="79" t="str">
        <f t="shared" si="117"/>
        <v/>
      </c>
      <c r="AN121" s="78"/>
      <c r="AO121" s="78"/>
      <c r="AP121" s="78"/>
      <c r="AQ121" s="79" t="str">
        <f t="shared" si="118"/>
        <v/>
      </c>
      <c r="AR121" s="78"/>
      <c r="AS121" s="78"/>
      <c r="AT121" s="80" t="str">
        <f t="shared" si="119"/>
        <v/>
      </c>
      <c r="AU121" s="82"/>
      <c r="AV121" s="78"/>
      <c r="AW121" s="77"/>
      <c r="AX121" s="82"/>
      <c r="AY121" s="78"/>
      <c r="AZ121" s="78"/>
      <c r="BA121" s="82"/>
      <c r="BB121" s="77"/>
      <c r="BC121" s="83"/>
      <c r="BD121" s="83"/>
      <c r="BE121" s="163" t="str">
        <f t="shared" si="120"/>
        <v/>
      </c>
      <c r="BF121" s="85" t="str">
        <f>IF(A121="","",IF(K121="y",IF(#REF!="",((P121-X121)/BH121),IF(#REF!="",IF(AB121=P121,((AF121-X121)/BH121),((P121-X121)/(BH121+(AI121/100)))),IF(AQ121=X121,((P121-AQ121)/BH121),IF(AM121=AF121,((AQ121-X121)/BH121),((P121-X121)/(BH121+((AI121/100)+(AT121/100)))))))),(P121-X121)/BH121))</f>
        <v/>
      </c>
      <c r="BG121" s="84" t="str">
        <f t="shared" si="121"/>
        <v/>
      </c>
      <c r="BH121" s="85" t="str">
        <f t="shared" si="122"/>
        <v/>
      </c>
      <c r="BI121" s="84" t="str">
        <f t="shared" si="123"/>
        <v/>
      </c>
      <c r="BJ121" s="84" t="str">
        <f t="shared" si="124"/>
        <v/>
      </c>
      <c r="BK121" s="84" t="str">
        <f t="shared" si="125"/>
        <v/>
      </c>
      <c r="BL121" s="84" t="str">
        <f t="shared" si="126"/>
        <v/>
      </c>
      <c r="BM121" s="84" t="str">
        <f t="shared" si="127"/>
        <v/>
      </c>
      <c r="BN121" s="84" t="str">
        <f t="shared" si="128"/>
        <v/>
      </c>
      <c r="BO121" s="84" t="str">
        <f t="shared" si="129"/>
        <v/>
      </c>
      <c r="BP121" s="85" t="str">
        <f t="shared" si="130"/>
        <v/>
      </c>
      <c r="BQ121" s="84" t="str">
        <f t="shared" si="131"/>
        <v/>
      </c>
      <c r="BR121" s="84" t="str">
        <f t="shared" si="132"/>
        <v/>
      </c>
      <c r="BS121" s="84" t="str">
        <f t="shared" si="133"/>
        <v/>
      </c>
      <c r="BT121" s="84" t="str">
        <f t="shared" si="134"/>
        <v/>
      </c>
      <c r="BU121" s="84" t="str">
        <f t="shared" si="135"/>
        <v/>
      </c>
      <c r="BV121" s="85" t="str">
        <f t="shared" si="136"/>
        <v/>
      </c>
      <c r="BW121" s="84" t="str">
        <f t="shared" si="137"/>
        <v/>
      </c>
      <c r="BX121" s="84" t="str">
        <f t="shared" si="138"/>
        <v/>
      </c>
      <c r="BY121" s="84" t="str">
        <f t="shared" si="139"/>
        <v/>
      </c>
      <c r="BZ121" s="85" t="str">
        <f t="shared" si="140"/>
        <v/>
      </c>
      <c r="CA121" s="84" t="str">
        <f t="shared" si="141"/>
        <v/>
      </c>
      <c r="CB121" s="84" t="str">
        <f t="shared" si="142"/>
        <v/>
      </c>
      <c r="CC121" s="84" t="str">
        <f t="shared" si="143"/>
        <v/>
      </c>
      <c r="CD121" s="84" t="str">
        <f t="shared" si="144"/>
        <v/>
      </c>
      <c r="CE121" s="84" t="str">
        <f t="shared" si="145"/>
        <v/>
      </c>
      <c r="CF121" s="84" t="str">
        <f t="shared" si="146"/>
        <v/>
      </c>
      <c r="CG121" s="84" t="str">
        <f t="shared" si="147"/>
        <v/>
      </c>
      <c r="CH121" s="84" t="str">
        <f t="shared" si="148"/>
        <v/>
      </c>
      <c r="CI121" s="84" t="str">
        <f t="shared" si="149"/>
        <v/>
      </c>
      <c r="CJ121" s="84" t="str">
        <f t="shared" si="150"/>
        <v/>
      </c>
      <c r="CK121" s="84" t="str">
        <f t="shared" si="151"/>
        <v/>
      </c>
      <c r="CL121" s="84" t="str">
        <f t="shared" si="152"/>
        <v/>
      </c>
      <c r="CM121" s="86" t="str">
        <f t="shared" si="153"/>
        <v/>
      </c>
    </row>
    <row r="122" spans="1:91" x14ac:dyDescent="0.2">
      <c r="A122" s="92"/>
      <c r="B122" s="74"/>
      <c r="C122" s="75"/>
      <c r="D122" s="75"/>
      <c r="E122" s="76"/>
      <c r="F122" s="76"/>
      <c r="G122" s="75"/>
      <c r="H122" s="76"/>
      <c r="I122" s="89"/>
      <c r="J122" s="90"/>
      <c r="K122" s="91"/>
      <c r="L122" s="77"/>
      <c r="M122" s="78"/>
      <c r="N122" s="78"/>
      <c r="O122" s="78"/>
      <c r="P122" s="80" t="str">
        <f t="shared" si="111"/>
        <v/>
      </c>
      <c r="Q122" s="78"/>
      <c r="R122" s="78"/>
      <c r="S122" s="80" t="str">
        <f t="shared" si="112"/>
        <v/>
      </c>
      <c r="T122" s="81"/>
      <c r="U122" s="82"/>
      <c r="V122" s="78"/>
      <c r="W122" s="78"/>
      <c r="X122" s="80" t="str">
        <f t="shared" si="113"/>
        <v/>
      </c>
      <c r="Y122" s="82"/>
      <c r="Z122" s="78"/>
      <c r="AA122" s="78"/>
      <c r="AB122" s="79" t="str">
        <f t="shared" si="114"/>
        <v/>
      </c>
      <c r="AC122" s="78"/>
      <c r="AD122" s="78"/>
      <c r="AE122" s="78"/>
      <c r="AF122" s="79" t="str">
        <f t="shared" si="115"/>
        <v/>
      </c>
      <c r="AG122" s="78"/>
      <c r="AH122" s="78"/>
      <c r="AI122" s="80" t="str">
        <f t="shared" si="116"/>
        <v/>
      </c>
      <c r="AJ122" s="82"/>
      <c r="AK122" s="78"/>
      <c r="AL122" s="78"/>
      <c r="AM122" s="79" t="str">
        <f t="shared" si="117"/>
        <v/>
      </c>
      <c r="AN122" s="78"/>
      <c r="AO122" s="78"/>
      <c r="AP122" s="78"/>
      <c r="AQ122" s="79" t="str">
        <f t="shared" si="118"/>
        <v/>
      </c>
      <c r="AR122" s="78"/>
      <c r="AS122" s="78"/>
      <c r="AT122" s="80" t="str">
        <f t="shared" si="119"/>
        <v/>
      </c>
      <c r="AU122" s="82"/>
      <c r="AV122" s="78"/>
      <c r="AW122" s="77"/>
      <c r="AX122" s="82"/>
      <c r="AY122" s="78"/>
      <c r="AZ122" s="78"/>
      <c r="BA122" s="82"/>
      <c r="BB122" s="77"/>
      <c r="BC122" s="83"/>
      <c r="BD122" s="83"/>
      <c r="BE122" s="163" t="str">
        <f t="shared" si="120"/>
        <v/>
      </c>
      <c r="BF122" s="85" t="str">
        <f>IF(A122="","",IF(K122="y",IF(#REF!="",((P122-X122)/BH122),IF(#REF!="",IF(AB122=P122,((AF122-X122)/BH122),((P122-X122)/(BH122+(AI122/100)))),IF(AQ122=X122,((P122-AQ122)/BH122),IF(AM122=AF122,((AQ122-X122)/BH122),((P122-X122)/(BH122+((AI122/100)+(AT122/100)))))))),(P122-X122)/BH122))</f>
        <v/>
      </c>
      <c r="BG122" s="84" t="str">
        <f t="shared" si="121"/>
        <v/>
      </c>
      <c r="BH122" s="85" t="str">
        <f t="shared" si="122"/>
        <v/>
      </c>
      <c r="BI122" s="84" t="str">
        <f t="shared" si="123"/>
        <v/>
      </c>
      <c r="BJ122" s="84" t="str">
        <f t="shared" si="124"/>
        <v/>
      </c>
      <c r="BK122" s="84" t="str">
        <f t="shared" si="125"/>
        <v/>
      </c>
      <c r="BL122" s="84" t="str">
        <f t="shared" si="126"/>
        <v/>
      </c>
      <c r="BM122" s="84" t="str">
        <f t="shared" si="127"/>
        <v/>
      </c>
      <c r="BN122" s="84" t="str">
        <f t="shared" si="128"/>
        <v/>
      </c>
      <c r="BO122" s="84" t="str">
        <f t="shared" si="129"/>
        <v/>
      </c>
      <c r="BP122" s="85" t="str">
        <f t="shared" si="130"/>
        <v/>
      </c>
      <c r="BQ122" s="84" t="str">
        <f t="shared" si="131"/>
        <v/>
      </c>
      <c r="BR122" s="84" t="str">
        <f t="shared" si="132"/>
        <v/>
      </c>
      <c r="BS122" s="84" t="str">
        <f t="shared" si="133"/>
        <v/>
      </c>
      <c r="BT122" s="84" t="str">
        <f t="shared" si="134"/>
        <v/>
      </c>
      <c r="BU122" s="84" t="str">
        <f t="shared" si="135"/>
        <v/>
      </c>
      <c r="BV122" s="85" t="str">
        <f t="shared" si="136"/>
        <v/>
      </c>
      <c r="BW122" s="84" t="str">
        <f t="shared" si="137"/>
        <v/>
      </c>
      <c r="BX122" s="84" t="str">
        <f t="shared" si="138"/>
        <v/>
      </c>
      <c r="BY122" s="84" t="str">
        <f t="shared" si="139"/>
        <v/>
      </c>
      <c r="BZ122" s="85" t="str">
        <f t="shared" si="140"/>
        <v/>
      </c>
      <c r="CA122" s="84" t="str">
        <f t="shared" si="141"/>
        <v/>
      </c>
      <c r="CB122" s="84" t="str">
        <f t="shared" si="142"/>
        <v/>
      </c>
      <c r="CC122" s="84" t="str">
        <f t="shared" si="143"/>
        <v/>
      </c>
      <c r="CD122" s="84" t="str">
        <f t="shared" si="144"/>
        <v/>
      </c>
      <c r="CE122" s="84" t="str">
        <f t="shared" si="145"/>
        <v/>
      </c>
      <c r="CF122" s="84" t="str">
        <f t="shared" si="146"/>
        <v/>
      </c>
      <c r="CG122" s="84" t="str">
        <f t="shared" si="147"/>
        <v/>
      </c>
      <c r="CH122" s="84" t="str">
        <f t="shared" si="148"/>
        <v/>
      </c>
      <c r="CI122" s="84" t="str">
        <f t="shared" si="149"/>
        <v/>
      </c>
      <c r="CJ122" s="84" t="str">
        <f t="shared" si="150"/>
        <v/>
      </c>
      <c r="CK122" s="84" t="str">
        <f t="shared" si="151"/>
        <v/>
      </c>
      <c r="CL122" s="84" t="str">
        <f t="shared" si="152"/>
        <v/>
      </c>
      <c r="CM122" s="86" t="str">
        <f t="shared" si="153"/>
        <v/>
      </c>
    </row>
    <row r="123" spans="1:91" x14ac:dyDescent="0.2">
      <c r="A123" s="92"/>
      <c r="B123" s="74"/>
      <c r="C123" s="75"/>
      <c r="D123" s="75"/>
      <c r="E123" s="76"/>
      <c r="F123" s="76"/>
      <c r="G123" s="75"/>
      <c r="H123" s="76"/>
      <c r="I123" s="89"/>
      <c r="J123" s="90"/>
      <c r="K123" s="91"/>
      <c r="L123" s="77"/>
      <c r="M123" s="78"/>
      <c r="N123" s="78"/>
      <c r="O123" s="78"/>
      <c r="P123" s="80" t="str">
        <f t="shared" si="111"/>
        <v/>
      </c>
      <c r="Q123" s="78"/>
      <c r="R123" s="78"/>
      <c r="S123" s="80" t="str">
        <f t="shared" si="112"/>
        <v/>
      </c>
      <c r="T123" s="81"/>
      <c r="U123" s="82"/>
      <c r="V123" s="78"/>
      <c r="W123" s="78"/>
      <c r="X123" s="80" t="str">
        <f t="shared" si="113"/>
        <v/>
      </c>
      <c r="Y123" s="82"/>
      <c r="Z123" s="78"/>
      <c r="AA123" s="78"/>
      <c r="AB123" s="79" t="str">
        <f t="shared" si="114"/>
        <v/>
      </c>
      <c r="AC123" s="78"/>
      <c r="AD123" s="78"/>
      <c r="AE123" s="78"/>
      <c r="AF123" s="79" t="str">
        <f t="shared" si="115"/>
        <v/>
      </c>
      <c r="AG123" s="78"/>
      <c r="AH123" s="78"/>
      <c r="AI123" s="80" t="str">
        <f t="shared" si="116"/>
        <v/>
      </c>
      <c r="AJ123" s="82"/>
      <c r="AK123" s="78"/>
      <c r="AL123" s="78"/>
      <c r="AM123" s="79" t="str">
        <f t="shared" si="117"/>
        <v/>
      </c>
      <c r="AN123" s="78"/>
      <c r="AO123" s="78"/>
      <c r="AP123" s="78"/>
      <c r="AQ123" s="79" t="str">
        <f t="shared" si="118"/>
        <v/>
      </c>
      <c r="AR123" s="78"/>
      <c r="AS123" s="78"/>
      <c r="AT123" s="80" t="str">
        <f t="shared" si="119"/>
        <v/>
      </c>
      <c r="AU123" s="82"/>
      <c r="AV123" s="78"/>
      <c r="AW123" s="77"/>
      <c r="AX123" s="82"/>
      <c r="AY123" s="78"/>
      <c r="AZ123" s="78"/>
      <c r="BA123" s="82"/>
      <c r="BB123" s="77"/>
      <c r="BC123" s="83"/>
      <c r="BD123" s="83"/>
      <c r="BE123" s="163" t="str">
        <f t="shared" si="120"/>
        <v/>
      </c>
      <c r="BF123" s="85" t="str">
        <f>IF(A123="","",IF(K123="y",IF(#REF!="",((P123-X123)/BH123),IF(#REF!="",IF(AB123=P123,((AF123-X123)/BH123),((P123-X123)/(BH123+(AI123/100)))),IF(AQ123=X123,((P123-AQ123)/BH123),IF(AM123=AF123,((AQ123-X123)/BH123),((P123-X123)/(BH123+((AI123/100)+(AT123/100)))))))),(P123-X123)/BH123))</f>
        <v/>
      </c>
      <c r="BG123" s="84" t="str">
        <f t="shared" si="121"/>
        <v/>
      </c>
      <c r="BH123" s="85" t="str">
        <f t="shared" si="122"/>
        <v/>
      </c>
      <c r="BI123" s="84" t="str">
        <f t="shared" si="123"/>
        <v/>
      </c>
      <c r="BJ123" s="84" t="str">
        <f t="shared" si="124"/>
        <v/>
      </c>
      <c r="BK123" s="84" t="str">
        <f t="shared" si="125"/>
        <v/>
      </c>
      <c r="BL123" s="84" t="str">
        <f t="shared" si="126"/>
        <v/>
      </c>
      <c r="BM123" s="84" t="str">
        <f t="shared" si="127"/>
        <v/>
      </c>
      <c r="BN123" s="84" t="str">
        <f t="shared" si="128"/>
        <v/>
      </c>
      <c r="BO123" s="84" t="str">
        <f t="shared" si="129"/>
        <v/>
      </c>
      <c r="BP123" s="85" t="str">
        <f t="shared" si="130"/>
        <v/>
      </c>
      <c r="BQ123" s="84" t="str">
        <f t="shared" si="131"/>
        <v/>
      </c>
      <c r="BR123" s="84" t="str">
        <f t="shared" si="132"/>
        <v/>
      </c>
      <c r="BS123" s="84" t="str">
        <f t="shared" si="133"/>
        <v/>
      </c>
      <c r="BT123" s="84" t="str">
        <f t="shared" si="134"/>
        <v/>
      </c>
      <c r="BU123" s="84" t="str">
        <f t="shared" si="135"/>
        <v/>
      </c>
      <c r="BV123" s="85" t="str">
        <f t="shared" si="136"/>
        <v/>
      </c>
      <c r="BW123" s="84" t="str">
        <f t="shared" si="137"/>
        <v/>
      </c>
      <c r="BX123" s="84" t="str">
        <f t="shared" si="138"/>
        <v/>
      </c>
      <c r="BY123" s="84" t="str">
        <f t="shared" si="139"/>
        <v/>
      </c>
      <c r="BZ123" s="85" t="str">
        <f t="shared" si="140"/>
        <v/>
      </c>
      <c r="CA123" s="84" t="str">
        <f t="shared" si="141"/>
        <v/>
      </c>
      <c r="CB123" s="84" t="str">
        <f t="shared" si="142"/>
        <v/>
      </c>
      <c r="CC123" s="84" t="str">
        <f t="shared" si="143"/>
        <v/>
      </c>
      <c r="CD123" s="84" t="str">
        <f t="shared" si="144"/>
        <v/>
      </c>
      <c r="CE123" s="84" t="str">
        <f t="shared" si="145"/>
        <v/>
      </c>
      <c r="CF123" s="84" t="str">
        <f t="shared" si="146"/>
        <v/>
      </c>
      <c r="CG123" s="84" t="str">
        <f t="shared" si="147"/>
        <v/>
      </c>
      <c r="CH123" s="84" t="str">
        <f t="shared" si="148"/>
        <v/>
      </c>
      <c r="CI123" s="84" t="str">
        <f t="shared" si="149"/>
        <v/>
      </c>
      <c r="CJ123" s="84" t="str">
        <f t="shared" si="150"/>
        <v/>
      </c>
      <c r="CK123" s="84" t="str">
        <f t="shared" si="151"/>
        <v/>
      </c>
      <c r="CL123" s="84" t="str">
        <f t="shared" si="152"/>
        <v/>
      </c>
      <c r="CM123" s="86" t="str">
        <f t="shared" si="153"/>
        <v/>
      </c>
    </row>
    <row r="124" spans="1:91" x14ac:dyDescent="0.2">
      <c r="A124" s="92"/>
      <c r="B124" s="74"/>
      <c r="C124" s="75"/>
      <c r="D124" s="75"/>
      <c r="E124" s="76"/>
      <c r="F124" s="76"/>
      <c r="G124" s="75"/>
      <c r="H124" s="76"/>
      <c r="I124" s="89"/>
      <c r="J124" s="90"/>
      <c r="K124" s="91"/>
      <c r="L124" s="77"/>
      <c r="M124" s="78"/>
      <c r="N124" s="78"/>
      <c r="O124" s="78"/>
      <c r="P124" s="80" t="str">
        <f t="shared" si="111"/>
        <v/>
      </c>
      <c r="Q124" s="78"/>
      <c r="R124" s="78"/>
      <c r="S124" s="80" t="str">
        <f t="shared" si="112"/>
        <v/>
      </c>
      <c r="T124" s="81"/>
      <c r="U124" s="82"/>
      <c r="V124" s="78"/>
      <c r="W124" s="78"/>
      <c r="X124" s="80" t="str">
        <f t="shared" si="113"/>
        <v/>
      </c>
      <c r="Y124" s="82"/>
      <c r="Z124" s="78"/>
      <c r="AA124" s="78"/>
      <c r="AB124" s="79" t="str">
        <f t="shared" si="114"/>
        <v/>
      </c>
      <c r="AC124" s="78"/>
      <c r="AD124" s="78"/>
      <c r="AE124" s="78"/>
      <c r="AF124" s="79" t="str">
        <f t="shared" si="115"/>
        <v/>
      </c>
      <c r="AG124" s="78"/>
      <c r="AH124" s="78"/>
      <c r="AI124" s="80" t="str">
        <f t="shared" si="116"/>
        <v/>
      </c>
      <c r="AJ124" s="82"/>
      <c r="AK124" s="78"/>
      <c r="AL124" s="78"/>
      <c r="AM124" s="79" t="str">
        <f t="shared" si="117"/>
        <v/>
      </c>
      <c r="AN124" s="78"/>
      <c r="AO124" s="78"/>
      <c r="AP124" s="78"/>
      <c r="AQ124" s="79" t="str">
        <f t="shared" si="118"/>
        <v/>
      </c>
      <c r="AR124" s="78"/>
      <c r="AS124" s="78"/>
      <c r="AT124" s="80" t="str">
        <f t="shared" si="119"/>
        <v/>
      </c>
      <c r="AU124" s="82"/>
      <c r="AV124" s="78"/>
      <c r="AW124" s="77"/>
      <c r="AX124" s="82"/>
      <c r="AY124" s="78"/>
      <c r="AZ124" s="78"/>
      <c r="BA124" s="82"/>
      <c r="BB124" s="77"/>
      <c r="BC124" s="83"/>
      <c r="BD124" s="83"/>
      <c r="BE124" s="163" t="str">
        <f t="shared" si="120"/>
        <v/>
      </c>
      <c r="BF124" s="85" t="str">
        <f>IF(A124="","",IF(K124="y",IF(#REF!="",((P124-X124)/BH124),IF(#REF!="",IF(AB124=P124,((AF124-X124)/BH124),((P124-X124)/(BH124+(AI124/100)))),IF(AQ124=X124,((P124-AQ124)/BH124),IF(AM124=AF124,((AQ124-X124)/BH124),((P124-X124)/(BH124+((AI124/100)+(AT124/100)))))))),(P124-X124)/BH124))</f>
        <v/>
      </c>
      <c r="BG124" s="84" t="str">
        <f t="shared" si="121"/>
        <v/>
      </c>
      <c r="BH124" s="85" t="str">
        <f t="shared" si="122"/>
        <v/>
      </c>
      <c r="BI124" s="84" t="str">
        <f t="shared" si="123"/>
        <v/>
      </c>
      <c r="BJ124" s="84" t="str">
        <f t="shared" si="124"/>
        <v/>
      </c>
      <c r="BK124" s="84" t="str">
        <f t="shared" si="125"/>
        <v/>
      </c>
      <c r="BL124" s="84" t="str">
        <f t="shared" si="126"/>
        <v/>
      </c>
      <c r="BM124" s="84" t="str">
        <f t="shared" si="127"/>
        <v/>
      </c>
      <c r="BN124" s="84" t="str">
        <f t="shared" si="128"/>
        <v/>
      </c>
      <c r="BO124" s="84" t="str">
        <f t="shared" si="129"/>
        <v/>
      </c>
      <c r="BP124" s="85" t="str">
        <f t="shared" si="130"/>
        <v/>
      </c>
      <c r="BQ124" s="84" t="str">
        <f t="shared" si="131"/>
        <v/>
      </c>
      <c r="BR124" s="84" t="str">
        <f t="shared" si="132"/>
        <v/>
      </c>
      <c r="BS124" s="84" t="str">
        <f t="shared" si="133"/>
        <v/>
      </c>
      <c r="BT124" s="84" t="str">
        <f t="shared" si="134"/>
        <v/>
      </c>
      <c r="BU124" s="84" t="str">
        <f t="shared" si="135"/>
        <v/>
      </c>
      <c r="BV124" s="85" t="str">
        <f t="shared" si="136"/>
        <v/>
      </c>
      <c r="BW124" s="84" t="str">
        <f t="shared" si="137"/>
        <v/>
      </c>
      <c r="BX124" s="84" t="str">
        <f t="shared" si="138"/>
        <v/>
      </c>
      <c r="BY124" s="84" t="str">
        <f t="shared" si="139"/>
        <v/>
      </c>
      <c r="BZ124" s="85" t="str">
        <f t="shared" si="140"/>
        <v/>
      </c>
      <c r="CA124" s="84" t="str">
        <f t="shared" si="141"/>
        <v/>
      </c>
      <c r="CB124" s="84" t="str">
        <f t="shared" si="142"/>
        <v/>
      </c>
      <c r="CC124" s="84" t="str">
        <f t="shared" si="143"/>
        <v/>
      </c>
      <c r="CD124" s="84" t="str">
        <f t="shared" si="144"/>
        <v/>
      </c>
      <c r="CE124" s="84" t="str">
        <f t="shared" si="145"/>
        <v/>
      </c>
      <c r="CF124" s="84" t="str">
        <f t="shared" si="146"/>
        <v/>
      </c>
      <c r="CG124" s="84" t="str">
        <f t="shared" si="147"/>
        <v/>
      </c>
      <c r="CH124" s="84" t="str">
        <f t="shared" si="148"/>
        <v/>
      </c>
      <c r="CI124" s="84" t="str">
        <f t="shared" si="149"/>
        <v/>
      </c>
      <c r="CJ124" s="84" t="str">
        <f t="shared" si="150"/>
        <v/>
      </c>
      <c r="CK124" s="84" t="str">
        <f t="shared" si="151"/>
        <v/>
      </c>
      <c r="CL124" s="84" t="str">
        <f t="shared" si="152"/>
        <v/>
      </c>
      <c r="CM124" s="86" t="str">
        <f t="shared" si="153"/>
        <v/>
      </c>
    </row>
    <row r="125" spans="1:91" x14ac:dyDescent="0.2">
      <c r="A125" s="92"/>
      <c r="B125" s="74"/>
      <c r="C125" s="75"/>
      <c r="D125" s="75"/>
      <c r="E125" s="76"/>
      <c r="F125" s="76"/>
      <c r="G125" s="75"/>
      <c r="H125" s="76"/>
      <c r="I125" s="89"/>
      <c r="J125" s="90"/>
      <c r="K125" s="91"/>
      <c r="L125" s="77"/>
      <c r="M125" s="78"/>
      <c r="N125" s="78"/>
      <c r="O125" s="78"/>
      <c r="P125" s="80" t="str">
        <f t="shared" si="111"/>
        <v/>
      </c>
      <c r="Q125" s="78"/>
      <c r="R125" s="78"/>
      <c r="S125" s="80" t="str">
        <f t="shared" si="112"/>
        <v/>
      </c>
      <c r="T125" s="81"/>
      <c r="U125" s="82"/>
      <c r="V125" s="78"/>
      <c r="W125" s="78"/>
      <c r="X125" s="80" t="str">
        <f t="shared" si="113"/>
        <v/>
      </c>
      <c r="Y125" s="82"/>
      <c r="Z125" s="78"/>
      <c r="AA125" s="78"/>
      <c r="AB125" s="79" t="str">
        <f t="shared" si="114"/>
        <v/>
      </c>
      <c r="AC125" s="78"/>
      <c r="AD125" s="78"/>
      <c r="AE125" s="78"/>
      <c r="AF125" s="79" t="str">
        <f t="shared" si="115"/>
        <v/>
      </c>
      <c r="AG125" s="78"/>
      <c r="AH125" s="78"/>
      <c r="AI125" s="80" t="str">
        <f t="shared" si="116"/>
        <v/>
      </c>
      <c r="AJ125" s="82"/>
      <c r="AK125" s="78"/>
      <c r="AL125" s="78"/>
      <c r="AM125" s="79" t="str">
        <f t="shared" si="117"/>
        <v/>
      </c>
      <c r="AN125" s="78"/>
      <c r="AO125" s="78"/>
      <c r="AP125" s="78"/>
      <c r="AQ125" s="79" t="str">
        <f t="shared" si="118"/>
        <v/>
      </c>
      <c r="AR125" s="78"/>
      <c r="AS125" s="78"/>
      <c r="AT125" s="80" t="str">
        <f t="shared" si="119"/>
        <v/>
      </c>
      <c r="AU125" s="82"/>
      <c r="AV125" s="78"/>
      <c r="AW125" s="77"/>
      <c r="AX125" s="82"/>
      <c r="AY125" s="78"/>
      <c r="AZ125" s="78"/>
      <c r="BA125" s="82"/>
      <c r="BB125" s="77"/>
      <c r="BC125" s="83"/>
      <c r="BD125" s="83"/>
      <c r="BE125" s="163" t="str">
        <f t="shared" si="120"/>
        <v/>
      </c>
      <c r="BF125" s="85" t="str">
        <f>IF(A125="","",IF(K125="y",IF(#REF!="",((P125-X125)/BH125),IF(#REF!="",IF(AB125=P125,((AF125-X125)/BH125),((P125-X125)/(BH125+(AI125/100)))),IF(AQ125=X125,((P125-AQ125)/BH125),IF(AM125=AF125,((AQ125-X125)/BH125),((P125-X125)/(BH125+((AI125/100)+(AT125/100)))))))),(P125-X125)/BH125))</f>
        <v/>
      </c>
      <c r="BG125" s="84" t="str">
        <f t="shared" si="121"/>
        <v/>
      </c>
      <c r="BH125" s="85" t="str">
        <f t="shared" si="122"/>
        <v/>
      </c>
      <c r="BI125" s="84" t="str">
        <f t="shared" si="123"/>
        <v/>
      </c>
      <c r="BJ125" s="84" t="str">
        <f t="shared" si="124"/>
        <v/>
      </c>
      <c r="BK125" s="84" t="str">
        <f t="shared" si="125"/>
        <v/>
      </c>
      <c r="BL125" s="84" t="str">
        <f t="shared" si="126"/>
        <v/>
      </c>
      <c r="BM125" s="84" t="str">
        <f t="shared" si="127"/>
        <v/>
      </c>
      <c r="BN125" s="84" t="str">
        <f t="shared" si="128"/>
        <v/>
      </c>
      <c r="BO125" s="84" t="str">
        <f t="shared" si="129"/>
        <v/>
      </c>
      <c r="BP125" s="85" t="str">
        <f t="shared" si="130"/>
        <v/>
      </c>
      <c r="BQ125" s="84" t="str">
        <f t="shared" si="131"/>
        <v/>
      </c>
      <c r="BR125" s="84" t="str">
        <f t="shared" si="132"/>
        <v/>
      </c>
      <c r="BS125" s="84" t="str">
        <f t="shared" si="133"/>
        <v/>
      </c>
      <c r="BT125" s="84" t="str">
        <f t="shared" si="134"/>
        <v/>
      </c>
      <c r="BU125" s="84" t="str">
        <f t="shared" si="135"/>
        <v/>
      </c>
      <c r="BV125" s="85" t="str">
        <f t="shared" si="136"/>
        <v/>
      </c>
      <c r="BW125" s="84" t="str">
        <f t="shared" si="137"/>
        <v/>
      </c>
      <c r="BX125" s="84" t="str">
        <f t="shared" si="138"/>
        <v/>
      </c>
      <c r="BY125" s="84" t="str">
        <f t="shared" si="139"/>
        <v/>
      </c>
      <c r="BZ125" s="85" t="str">
        <f t="shared" si="140"/>
        <v/>
      </c>
      <c r="CA125" s="84" t="str">
        <f t="shared" si="141"/>
        <v/>
      </c>
      <c r="CB125" s="84" t="str">
        <f t="shared" si="142"/>
        <v/>
      </c>
      <c r="CC125" s="84" t="str">
        <f t="shared" si="143"/>
        <v/>
      </c>
      <c r="CD125" s="84" t="str">
        <f t="shared" si="144"/>
        <v/>
      </c>
      <c r="CE125" s="84" t="str">
        <f t="shared" si="145"/>
        <v/>
      </c>
      <c r="CF125" s="84" t="str">
        <f t="shared" si="146"/>
        <v/>
      </c>
      <c r="CG125" s="84" t="str">
        <f t="shared" si="147"/>
        <v/>
      </c>
      <c r="CH125" s="84" t="str">
        <f t="shared" si="148"/>
        <v/>
      </c>
      <c r="CI125" s="84" t="str">
        <f t="shared" si="149"/>
        <v/>
      </c>
      <c r="CJ125" s="84" t="str">
        <f t="shared" si="150"/>
        <v/>
      </c>
      <c r="CK125" s="84" t="str">
        <f t="shared" si="151"/>
        <v/>
      </c>
      <c r="CL125" s="84" t="str">
        <f t="shared" si="152"/>
        <v/>
      </c>
      <c r="CM125" s="86" t="str">
        <f t="shared" si="153"/>
        <v/>
      </c>
    </row>
    <row r="126" spans="1:91" x14ac:dyDescent="0.2">
      <c r="A126" s="92"/>
      <c r="B126" s="74"/>
      <c r="C126" s="75"/>
      <c r="D126" s="75"/>
      <c r="E126" s="76"/>
      <c r="F126" s="76"/>
      <c r="G126" s="75"/>
      <c r="H126" s="76"/>
      <c r="I126" s="89"/>
      <c r="J126" s="90"/>
      <c r="K126" s="91"/>
      <c r="L126" s="77"/>
      <c r="M126" s="78"/>
      <c r="N126" s="78"/>
      <c r="O126" s="78"/>
      <c r="P126" s="80" t="str">
        <f t="shared" si="111"/>
        <v/>
      </c>
      <c r="Q126" s="78"/>
      <c r="R126" s="78"/>
      <c r="S126" s="80" t="str">
        <f t="shared" si="112"/>
        <v/>
      </c>
      <c r="T126" s="81"/>
      <c r="U126" s="82"/>
      <c r="V126" s="78"/>
      <c r="W126" s="78"/>
      <c r="X126" s="80" t="str">
        <f t="shared" si="113"/>
        <v/>
      </c>
      <c r="Y126" s="82"/>
      <c r="Z126" s="78"/>
      <c r="AA126" s="78"/>
      <c r="AB126" s="79" t="str">
        <f t="shared" si="114"/>
        <v/>
      </c>
      <c r="AC126" s="78"/>
      <c r="AD126" s="78"/>
      <c r="AE126" s="78"/>
      <c r="AF126" s="79" t="str">
        <f t="shared" si="115"/>
        <v/>
      </c>
      <c r="AG126" s="78"/>
      <c r="AH126" s="78"/>
      <c r="AI126" s="80" t="str">
        <f t="shared" si="116"/>
        <v/>
      </c>
      <c r="AJ126" s="82"/>
      <c r="AK126" s="78"/>
      <c r="AL126" s="78"/>
      <c r="AM126" s="79" t="str">
        <f t="shared" si="117"/>
        <v/>
      </c>
      <c r="AN126" s="78"/>
      <c r="AO126" s="78"/>
      <c r="AP126" s="78"/>
      <c r="AQ126" s="79" t="str">
        <f t="shared" si="118"/>
        <v/>
      </c>
      <c r="AR126" s="78"/>
      <c r="AS126" s="78"/>
      <c r="AT126" s="80" t="str">
        <f t="shared" si="119"/>
        <v/>
      </c>
      <c r="AU126" s="82"/>
      <c r="AV126" s="78"/>
      <c r="AW126" s="77"/>
      <c r="AX126" s="82"/>
      <c r="AY126" s="78"/>
      <c r="AZ126" s="78"/>
      <c r="BA126" s="82"/>
      <c r="BB126" s="77"/>
      <c r="BC126" s="83"/>
      <c r="BD126" s="83"/>
      <c r="BE126" s="163" t="str">
        <f t="shared" si="120"/>
        <v/>
      </c>
      <c r="BF126" s="85" t="str">
        <f>IF(A126="","",IF(K126="y",IF(#REF!="",((P126-X126)/BH126),IF(#REF!="",IF(AB126=P126,((AF126-X126)/BH126),((P126-X126)/(BH126+(AI126/100)))),IF(AQ126=X126,((P126-AQ126)/BH126),IF(AM126=AF126,((AQ126-X126)/BH126),((P126-X126)/(BH126+((AI126/100)+(AT126/100)))))))),(P126-X126)/BH126))</f>
        <v/>
      </c>
      <c r="BG126" s="84" t="str">
        <f t="shared" si="121"/>
        <v/>
      </c>
      <c r="BH126" s="85" t="str">
        <f t="shared" si="122"/>
        <v/>
      </c>
      <c r="BI126" s="84" t="str">
        <f t="shared" si="123"/>
        <v/>
      </c>
      <c r="BJ126" s="84" t="str">
        <f t="shared" si="124"/>
        <v/>
      </c>
      <c r="BK126" s="84" t="str">
        <f t="shared" si="125"/>
        <v/>
      </c>
      <c r="BL126" s="84" t="str">
        <f t="shared" si="126"/>
        <v/>
      </c>
      <c r="BM126" s="84" t="str">
        <f t="shared" si="127"/>
        <v/>
      </c>
      <c r="BN126" s="84" t="str">
        <f t="shared" si="128"/>
        <v/>
      </c>
      <c r="BO126" s="84" t="str">
        <f t="shared" si="129"/>
        <v/>
      </c>
      <c r="BP126" s="85" t="str">
        <f t="shared" si="130"/>
        <v/>
      </c>
      <c r="BQ126" s="84" t="str">
        <f t="shared" si="131"/>
        <v/>
      </c>
      <c r="BR126" s="84" t="str">
        <f t="shared" si="132"/>
        <v/>
      </c>
      <c r="BS126" s="84" t="str">
        <f t="shared" si="133"/>
        <v/>
      </c>
      <c r="BT126" s="84" t="str">
        <f t="shared" si="134"/>
        <v/>
      </c>
      <c r="BU126" s="84" t="str">
        <f t="shared" si="135"/>
        <v/>
      </c>
      <c r="BV126" s="85" t="str">
        <f t="shared" si="136"/>
        <v/>
      </c>
      <c r="BW126" s="84" t="str">
        <f t="shared" si="137"/>
        <v/>
      </c>
      <c r="BX126" s="84" t="str">
        <f t="shared" si="138"/>
        <v/>
      </c>
      <c r="BY126" s="84" t="str">
        <f t="shared" si="139"/>
        <v/>
      </c>
      <c r="BZ126" s="85" t="str">
        <f t="shared" si="140"/>
        <v/>
      </c>
      <c r="CA126" s="84" t="str">
        <f t="shared" si="141"/>
        <v/>
      </c>
      <c r="CB126" s="84" t="str">
        <f t="shared" si="142"/>
        <v/>
      </c>
      <c r="CC126" s="84" t="str">
        <f t="shared" si="143"/>
        <v/>
      </c>
      <c r="CD126" s="84" t="str">
        <f t="shared" si="144"/>
        <v/>
      </c>
      <c r="CE126" s="84" t="str">
        <f t="shared" si="145"/>
        <v/>
      </c>
      <c r="CF126" s="84" t="str">
        <f t="shared" si="146"/>
        <v/>
      </c>
      <c r="CG126" s="84" t="str">
        <f t="shared" si="147"/>
        <v/>
      </c>
      <c r="CH126" s="84" t="str">
        <f t="shared" si="148"/>
        <v/>
      </c>
      <c r="CI126" s="84" t="str">
        <f t="shared" si="149"/>
        <v/>
      </c>
      <c r="CJ126" s="84" t="str">
        <f t="shared" si="150"/>
        <v/>
      </c>
      <c r="CK126" s="84" t="str">
        <f t="shared" si="151"/>
        <v/>
      </c>
      <c r="CL126" s="84" t="str">
        <f t="shared" si="152"/>
        <v/>
      </c>
      <c r="CM126" s="86" t="str">
        <f t="shared" si="153"/>
        <v/>
      </c>
    </row>
    <row r="127" spans="1:91" x14ac:dyDescent="0.2">
      <c r="A127" s="92"/>
      <c r="B127" s="74"/>
      <c r="C127" s="75"/>
      <c r="D127" s="75"/>
      <c r="E127" s="76"/>
      <c r="F127" s="76"/>
      <c r="G127" s="75"/>
      <c r="H127" s="76"/>
      <c r="I127" s="89"/>
      <c r="J127" s="90"/>
      <c r="K127" s="91"/>
      <c r="L127" s="77"/>
      <c r="M127" s="78"/>
      <c r="N127" s="78"/>
      <c r="O127" s="78"/>
      <c r="P127" s="80" t="str">
        <f t="shared" si="111"/>
        <v/>
      </c>
      <c r="Q127" s="78"/>
      <c r="R127" s="78"/>
      <c r="S127" s="80" t="str">
        <f t="shared" si="112"/>
        <v/>
      </c>
      <c r="T127" s="81"/>
      <c r="U127" s="82"/>
      <c r="V127" s="78"/>
      <c r="W127" s="78"/>
      <c r="X127" s="80" t="str">
        <f t="shared" si="113"/>
        <v/>
      </c>
      <c r="Y127" s="82"/>
      <c r="Z127" s="78"/>
      <c r="AA127" s="78"/>
      <c r="AB127" s="79" t="str">
        <f t="shared" si="114"/>
        <v/>
      </c>
      <c r="AC127" s="78"/>
      <c r="AD127" s="78"/>
      <c r="AE127" s="78"/>
      <c r="AF127" s="79" t="str">
        <f t="shared" si="115"/>
        <v/>
      </c>
      <c r="AG127" s="78"/>
      <c r="AH127" s="78"/>
      <c r="AI127" s="80" t="str">
        <f t="shared" si="116"/>
        <v/>
      </c>
      <c r="AJ127" s="82"/>
      <c r="AK127" s="78"/>
      <c r="AL127" s="78"/>
      <c r="AM127" s="79" t="str">
        <f t="shared" si="117"/>
        <v/>
      </c>
      <c r="AN127" s="78"/>
      <c r="AO127" s="78"/>
      <c r="AP127" s="78"/>
      <c r="AQ127" s="79" t="str">
        <f t="shared" si="118"/>
        <v/>
      </c>
      <c r="AR127" s="78"/>
      <c r="AS127" s="78"/>
      <c r="AT127" s="80" t="str">
        <f t="shared" si="119"/>
        <v/>
      </c>
      <c r="AU127" s="82"/>
      <c r="AV127" s="78"/>
      <c r="AW127" s="77"/>
      <c r="AX127" s="82"/>
      <c r="AY127" s="78"/>
      <c r="AZ127" s="78"/>
      <c r="BA127" s="82"/>
      <c r="BB127" s="77"/>
      <c r="BC127" s="83"/>
      <c r="BD127" s="83"/>
      <c r="BE127" s="163" t="str">
        <f t="shared" si="120"/>
        <v/>
      </c>
      <c r="BF127" s="85" t="str">
        <f>IF(A127="","",IF(K127="y",IF(#REF!="",((P127-X127)/BH127),IF(#REF!="",IF(AB127=P127,((AF127-X127)/BH127),((P127-X127)/(BH127+(AI127/100)))),IF(AQ127=X127,((P127-AQ127)/BH127),IF(AM127=AF127,((AQ127-X127)/BH127),((P127-X127)/(BH127+((AI127/100)+(AT127/100)))))))),(P127-X127)/BH127))</f>
        <v/>
      </c>
      <c r="BG127" s="84" t="str">
        <f t="shared" si="121"/>
        <v/>
      </c>
      <c r="BH127" s="85" t="str">
        <f t="shared" si="122"/>
        <v/>
      </c>
      <c r="BI127" s="84" t="str">
        <f t="shared" si="123"/>
        <v/>
      </c>
      <c r="BJ127" s="84" t="str">
        <f t="shared" si="124"/>
        <v/>
      </c>
      <c r="BK127" s="84" t="str">
        <f t="shared" si="125"/>
        <v/>
      </c>
      <c r="BL127" s="84" t="str">
        <f t="shared" si="126"/>
        <v/>
      </c>
      <c r="BM127" s="84" t="str">
        <f t="shared" si="127"/>
        <v/>
      </c>
      <c r="BN127" s="84" t="str">
        <f t="shared" si="128"/>
        <v/>
      </c>
      <c r="BO127" s="84" t="str">
        <f t="shared" si="129"/>
        <v/>
      </c>
      <c r="BP127" s="85" t="str">
        <f t="shared" si="130"/>
        <v/>
      </c>
      <c r="BQ127" s="84" t="str">
        <f t="shared" si="131"/>
        <v/>
      </c>
      <c r="BR127" s="84" t="str">
        <f t="shared" si="132"/>
        <v/>
      </c>
      <c r="BS127" s="84" t="str">
        <f t="shared" si="133"/>
        <v/>
      </c>
      <c r="BT127" s="84" t="str">
        <f t="shared" si="134"/>
        <v/>
      </c>
      <c r="BU127" s="84" t="str">
        <f t="shared" si="135"/>
        <v/>
      </c>
      <c r="BV127" s="85" t="str">
        <f t="shared" si="136"/>
        <v/>
      </c>
      <c r="BW127" s="84" t="str">
        <f t="shared" si="137"/>
        <v/>
      </c>
      <c r="BX127" s="84" t="str">
        <f t="shared" si="138"/>
        <v/>
      </c>
      <c r="BY127" s="84" t="str">
        <f t="shared" si="139"/>
        <v/>
      </c>
      <c r="BZ127" s="85" t="str">
        <f t="shared" si="140"/>
        <v/>
      </c>
      <c r="CA127" s="84" t="str">
        <f t="shared" si="141"/>
        <v/>
      </c>
      <c r="CB127" s="84" t="str">
        <f t="shared" si="142"/>
        <v/>
      </c>
      <c r="CC127" s="84" t="str">
        <f t="shared" si="143"/>
        <v/>
      </c>
      <c r="CD127" s="84" t="str">
        <f t="shared" si="144"/>
        <v/>
      </c>
      <c r="CE127" s="84" t="str">
        <f t="shared" si="145"/>
        <v/>
      </c>
      <c r="CF127" s="84" t="str">
        <f t="shared" si="146"/>
        <v/>
      </c>
      <c r="CG127" s="84" t="str">
        <f t="shared" si="147"/>
        <v/>
      </c>
      <c r="CH127" s="84" t="str">
        <f t="shared" si="148"/>
        <v/>
      </c>
      <c r="CI127" s="84" t="str">
        <f t="shared" si="149"/>
        <v/>
      </c>
      <c r="CJ127" s="84" t="str">
        <f t="shared" si="150"/>
        <v/>
      </c>
      <c r="CK127" s="84" t="str">
        <f t="shared" si="151"/>
        <v/>
      </c>
      <c r="CL127" s="84" t="str">
        <f t="shared" si="152"/>
        <v/>
      </c>
      <c r="CM127" s="86" t="str">
        <f t="shared" si="153"/>
        <v/>
      </c>
    </row>
    <row r="128" spans="1:91" x14ac:dyDescent="0.2">
      <c r="A128" s="92"/>
      <c r="B128" s="74"/>
      <c r="C128" s="75"/>
      <c r="D128" s="75"/>
      <c r="E128" s="76"/>
      <c r="F128" s="76"/>
      <c r="G128" s="75"/>
      <c r="H128" s="76"/>
      <c r="I128" s="89"/>
      <c r="J128" s="90"/>
      <c r="K128" s="91"/>
      <c r="L128" s="77"/>
      <c r="M128" s="78"/>
      <c r="N128" s="78"/>
      <c r="O128" s="78"/>
      <c r="P128" s="80" t="str">
        <f t="shared" si="111"/>
        <v/>
      </c>
      <c r="Q128" s="78"/>
      <c r="R128" s="78"/>
      <c r="S128" s="80" t="str">
        <f t="shared" si="112"/>
        <v/>
      </c>
      <c r="T128" s="81"/>
      <c r="U128" s="82"/>
      <c r="V128" s="78"/>
      <c r="W128" s="78"/>
      <c r="X128" s="80" t="str">
        <f t="shared" si="113"/>
        <v/>
      </c>
      <c r="Y128" s="82"/>
      <c r="Z128" s="78"/>
      <c r="AA128" s="78"/>
      <c r="AB128" s="79" t="str">
        <f t="shared" si="114"/>
        <v/>
      </c>
      <c r="AC128" s="78"/>
      <c r="AD128" s="78"/>
      <c r="AE128" s="78"/>
      <c r="AF128" s="79" t="str">
        <f t="shared" si="115"/>
        <v/>
      </c>
      <c r="AG128" s="78"/>
      <c r="AH128" s="78"/>
      <c r="AI128" s="80" t="str">
        <f t="shared" si="116"/>
        <v/>
      </c>
      <c r="AJ128" s="82"/>
      <c r="AK128" s="78"/>
      <c r="AL128" s="78"/>
      <c r="AM128" s="79" t="str">
        <f t="shared" si="117"/>
        <v/>
      </c>
      <c r="AN128" s="78"/>
      <c r="AO128" s="78"/>
      <c r="AP128" s="78"/>
      <c r="AQ128" s="79" t="str">
        <f t="shared" si="118"/>
        <v/>
      </c>
      <c r="AR128" s="78"/>
      <c r="AS128" s="78"/>
      <c r="AT128" s="80" t="str">
        <f t="shared" si="119"/>
        <v/>
      </c>
      <c r="AU128" s="82"/>
      <c r="AV128" s="78"/>
      <c r="AW128" s="77"/>
      <c r="AX128" s="82"/>
      <c r="AY128" s="78"/>
      <c r="AZ128" s="78"/>
      <c r="BA128" s="82"/>
      <c r="BB128" s="77"/>
      <c r="BC128" s="83"/>
      <c r="BD128" s="83"/>
      <c r="BE128" s="163" t="str">
        <f t="shared" si="120"/>
        <v/>
      </c>
      <c r="BF128" s="85" t="str">
        <f>IF(A128="","",IF(K128="y",IF(#REF!="",((P128-X128)/BH128),IF(#REF!="",IF(AB128=P128,((AF128-X128)/BH128),((P128-X128)/(BH128+(AI128/100)))),IF(AQ128=X128,((P128-AQ128)/BH128),IF(AM128=AF128,((AQ128-X128)/BH128),((P128-X128)/(BH128+((AI128/100)+(AT128/100)))))))),(P128-X128)/BH128))</f>
        <v/>
      </c>
      <c r="BG128" s="84" t="str">
        <f t="shared" si="121"/>
        <v/>
      </c>
      <c r="BH128" s="85" t="str">
        <f t="shared" si="122"/>
        <v/>
      </c>
      <c r="BI128" s="84" t="str">
        <f t="shared" si="123"/>
        <v/>
      </c>
      <c r="BJ128" s="84" t="str">
        <f t="shared" si="124"/>
        <v/>
      </c>
      <c r="BK128" s="84" t="str">
        <f t="shared" si="125"/>
        <v/>
      </c>
      <c r="BL128" s="84" t="str">
        <f t="shared" si="126"/>
        <v/>
      </c>
      <c r="BM128" s="84" t="str">
        <f t="shared" si="127"/>
        <v/>
      </c>
      <c r="BN128" s="84" t="str">
        <f t="shared" si="128"/>
        <v/>
      </c>
      <c r="BO128" s="84" t="str">
        <f t="shared" si="129"/>
        <v/>
      </c>
      <c r="BP128" s="85" t="str">
        <f t="shared" si="130"/>
        <v/>
      </c>
      <c r="BQ128" s="84" t="str">
        <f t="shared" si="131"/>
        <v/>
      </c>
      <c r="BR128" s="84" t="str">
        <f t="shared" si="132"/>
        <v/>
      </c>
      <c r="BS128" s="84" t="str">
        <f t="shared" si="133"/>
        <v/>
      </c>
      <c r="BT128" s="84" t="str">
        <f t="shared" si="134"/>
        <v/>
      </c>
      <c r="BU128" s="84" t="str">
        <f t="shared" si="135"/>
        <v/>
      </c>
      <c r="BV128" s="85" t="str">
        <f t="shared" si="136"/>
        <v/>
      </c>
      <c r="BW128" s="84" t="str">
        <f t="shared" si="137"/>
        <v/>
      </c>
      <c r="BX128" s="84" t="str">
        <f t="shared" si="138"/>
        <v/>
      </c>
      <c r="BY128" s="84" t="str">
        <f t="shared" si="139"/>
        <v/>
      </c>
      <c r="BZ128" s="85" t="str">
        <f t="shared" si="140"/>
        <v/>
      </c>
      <c r="CA128" s="84" t="str">
        <f t="shared" si="141"/>
        <v/>
      </c>
      <c r="CB128" s="84" t="str">
        <f t="shared" si="142"/>
        <v/>
      </c>
      <c r="CC128" s="84" t="str">
        <f t="shared" si="143"/>
        <v/>
      </c>
      <c r="CD128" s="84" t="str">
        <f t="shared" si="144"/>
        <v/>
      </c>
      <c r="CE128" s="84" t="str">
        <f t="shared" si="145"/>
        <v/>
      </c>
      <c r="CF128" s="84" t="str">
        <f t="shared" si="146"/>
        <v/>
      </c>
      <c r="CG128" s="84" t="str">
        <f t="shared" si="147"/>
        <v/>
      </c>
      <c r="CH128" s="84" t="str">
        <f t="shared" si="148"/>
        <v/>
      </c>
      <c r="CI128" s="84" t="str">
        <f t="shared" si="149"/>
        <v/>
      </c>
      <c r="CJ128" s="84" t="str">
        <f t="shared" si="150"/>
        <v/>
      </c>
      <c r="CK128" s="84" t="str">
        <f t="shared" si="151"/>
        <v/>
      </c>
      <c r="CL128" s="84" t="str">
        <f t="shared" si="152"/>
        <v/>
      </c>
      <c r="CM128" s="86" t="str">
        <f t="shared" si="153"/>
        <v/>
      </c>
    </row>
    <row r="129" spans="1:91" x14ac:dyDescent="0.2">
      <c r="A129" s="92"/>
      <c r="B129" s="74"/>
      <c r="C129" s="75"/>
      <c r="D129" s="75"/>
      <c r="E129" s="76"/>
      <c r="F129" s="76"/>
      <c r="G129" s="75"/>
      <c r="H129" s="76"/>
      <c r="I129" s="89"/>
      <c r="J129" s="90"/>
      <c r="K129" s="91"/>
      <c r="L129" s="77"/>
      <c r="M129" s="78"/>
      <c r="N129" s="78"/>
      <c r="O129" s="78"/>
      <c r="P129" s="80" t="str">
        <f t="shared" si="111"/>
        <v/>
      </c>
      <c r="Q129" s="78"/>
      <c r="R129" s="78"/>
      <c r="S129" s="80" t="str">
        <f t="shared" si="112"/>
        <v/>
      </c>
      <c r="T129" s="81"/>
      <c r="U129" s="82"/>
      <c r="V129" s="78"/>
      <c r="W129" s="78"/>
      <c r="X129" s="80" t="str">
        <f t="shared" si="113"/>
        <v/>
      </c>
      <c r="Y129" s="82"/>
      <c r="Z129" s="78"/>
      <c r="AA129" s="78"/>
      <c r="AB129" s="79" t="str">
        <f t="shared" si="114"/>
        <v/>
      </c>
      <c r="AC129" s="78"/>
      <c r="AD129" s="78"/>
      <c r="AE129" s="78"/>
      <c r="AF129" s="79" t="str">
        <f t="shared" si="115"/>
        <v/>
      </c>
      <c r="AG129" s="78"/>
      <c r="AH129" s="78"/>
      <c r="AI129" s="80" t="str">
        <f t="shared" si="116"/>
        <v/>
      </c>
      <c r="AJ129" s="82"/>
      <c r="AK129" s="78"/>
      <c r="AL129" s="78"/>
      <c r="AM129" s="79" t="str">
        <f t="shared" si="117"/>
        <v/>
      </c>
      <c r="AN129" s="78"/>
      <c r="AO129" s="78"/>
      <c r="AP129" s="78"/>
      <c r="AQ129" s="79" t="str">
        <f t="shared" si="118"/>
        <v/>
      </c>
      <c r="AR129" s="78"/>
      <c r="AS129" s="78"/>
      <c r="AT129" s="80" t="str">
        <f t="shared" si="119"/>
        <v/>
      </c>
      <c r="AU129" s="82"/>
      <c r="AV129" s="78"/>
      <c r="AW129" s="77"/>
      <c r="AX129" s="82"/>
      <c r="AY129" s="78"/>
      <c r="AZ129" s="78"/>
      <c r="BA129" s="82"/>
      <c r="BB129" s="77"/>
      <c r="BC129" s="83"/>
      <c r="BD129" s="83"/>
      <c r="BE129" s="163" t="str">
        <f t="shared" si="120"/>
        <v/>
      </c>
      <c r="BF129" s="85" t="str">
        <f>IF(A129="","",IF(K129="y",IF(#REF!="",((P129-X129)/BH129),IF(#REF!="",IF(AB129=P129,((AF129-X129)/BH129),((P129-X129)/(BH129+(AI129/100)))),IF(AQ129=X129,((P129-AQ129)/BH129),IF(AM129=AF129,((AQ129-X129)/BH129),((P129-X129)/(BH129+((AI129/100)+(AT129/100)))))))),(P129-X129)/BH129))</f>
        <v/>
      </c>
      <c r="BG129" s="84" t="str">
        <f t="shared" si="121"/>
        <v/>
      </c>
      <c r="BH129" s="85" t="str">
        <f t="shared" si="122"/>
        <v/>
      </c>
      <c r="BI129" s="84" t="str">
        <f t="shared" si="123"/>
        <v/>
      </c>
      <c r="BJ129" s="84" t="str">
        <f t="shared" si="124"/>
        <v/>
      </c>
      <c r="BK129" s="84" t="str">
        <f t="shared" si="125"/>
        <v/>
      </c>
      <c r="BL129" s="84" t="str">
        <f t="shared" si="126"/>
        <v/>
      </c>
      <c r="BM129" s="84" t="str">
        <f t="shared" si="127"/>
        <v/>
      </c>
      <c r="BN129" s="84" t="str">
        <f t="shared" si="128"/>
        <v/>
      </c>
      <c r="BO129" s="84" t="str">
        <f t="shared" si="129"/>
        <v/>
      </c>
      <c r="BP129" s="85" t="str">
        <f t="shared" si="130"/>
        <v/>
      </c>
      <c r="BQ129" s="84" t="str">
        <f t="shared" si="131"/>
        <v/>
      </c>
      <c r="BR129" s="84" t="str">
        <f t="shared" si="132"/>
        <v/>
      </c>
      <c r="BS129" s="84" t="str">
        <f t="shared" si="133"/>
        <v/>
      </c>
      <c r="BT129" s="84" t="str">
        <f t="shared" si="134"/>
        <v/>
      </c>
      <c r="BU129" s="84" t="str">
        <f t="shared" si="135"/>
        <v/>
      </c>
      <c r="BV129" s="85" t="str">
        <f t="shared" si="136"/>
        <v/>
      </c>
      <c r="BW129" s="84" t="str">
        <f t="shared" si="137"/>
        <v/>
      </c>
      <c r="BX129" s="84" t="str">
        <f t="shared" si="138"/>
        <v/>
      </c>
      <c r="BY129" s="84" t="str">
        <f t="shared" si="139"/>
        <v/>
      </c>
      <c r="BZ129" s="85" t="str">
        <f t="shared" si="140"/>
        <v/>
      </c>
      <c r="CA129" s="84" t="str">
        <f t="shared" si="141"/>
        <v/>
      </c>
      <c r="CB129" s="84" t="str">
        <f t="shared" si="142"/>
        <v/>
      </c>
      <c r="CC129" s="84" t="str">
        <f t="shared" si="143"/>
        <v/>
      </c>
      <c r="CD129" s="84" t="str">
        <f t="shared" si="144"/>
        <v/>
      </c>
      <c r="CE129" s="84" t="str">
        <f t="shared" si="145"/>
        <v/>
      </c>
      <c r="CF129" s="84" t="str">
        <f t="shared" si="146"/>
        <v/>
      </c>
      <c r="CG129" s="84" t="str">
        <f t="shared" si="147"/>
        <v/>
      </c>
      <c r="CH129" s="84" t="str">
        <f t="shared" si="148"/>
        <v/>
      </c>
      <c r="CI129" s="84" t="str">
        <f t="shared" si="149"/>
        <v/>
      </c>
      <c r="CJ129" s="84" t="str">
        <f t="shared" si="150"/>
        <v/>
      </c>
      <c r="CK129" s="84" t="str">
        <f t="shared" si="151"/>
        <v/>
      </c>
      <c r="CL129" s="84" t="str">
        <f t="shared" si="152"/>
        <v/>
      </c>
      <c r="CM129" s="86" t="str">
        <f t="shared" si="153"/>
        <v/>
      </c>
    </row>
    <row r="130" spans="1:91" x14ac:dyDescent="0.2">
      <c r="A130" s="92"/>
      <c r="B130" s="74"/>
      <c r="C130" s="75"/>
      <c r="D130" s="75"/>
      <c r="E130" s="76"/>
      <c r="F130" s="76"/>
      <c r="G130" s="75"/>
      <c r="H130" s="76"/>
      <c r="I130" s="89"/>
      <c r="J130" s="90"/>
      <c r="K130" s="91"/>
      <c r="L130" s="77"/>
      <c r="M130" s="78"/>
      <c r="N130" s="78"/>
      <c r="O130" s="78"/>
      <c r="P130" s="80" t="str">
        <f t="shared" si="111"/>
        <v/>
      </c>
      <c r="Q130" s="78"/>
      <c r="R130" s="78"/>
      <c r="S130" s="80" t="str">
        <f t="shared" si="112"/>
        <v/>
      </c>
      <c r="T130" s="81"/>
      <c r="U130" s="82"/>
      <c r="V130" s="78"/>
      <c r="W130" s="78"/>
      <c r="X130" s="80" t="str">
        <f t="shared" si="113"/>
        <v/>
      </c>
      <c r="Y130" s="82"/>
      <c r="Z130" s="78"/>
      <c r="AA130" s="78"/>
      <c r="AB130" s="79" t="str">
        <f t="shared" si="114"/>
        <v/>
      </c>
      <c r="AC130" s="78"/>
      <c r="AD130" s="78"/>
      <c r="AE130" s="78"/>
      <c r="AF130" s="79" t="str">
        <f t="shared" si="115"/>
        <v/>
      </c>
      <c r="AG130" s="78"/>
      <c r="AH130" s="78"/>
      <c r="AI130" s="80" t="str">
        <f t="shared" si="116"/>
        <v/>
      </c>
      <c r="AJ130" s="82"/>
      <c r="AK130" s="78"/>
      <c r="AL130" s="78"/>
      <c r="AM130" s="79" t="str">
        <f t="shared" si="117"/>
        <v/>
      </c>
      <c r="AN130" s="78"/>
      <c r="AO130" s="78"/>
      <c r="AP130" s="78"/>
      <c r="AQ130" s="79" t="str">
        <f t="shared" si="118"/>
        <v/>
      </c>
      <c r="AR130" s="78"/>
      <c r="AS130" s="78"/>
      <c r="AT130" s="80" t="str">
        <f t="shared" si="119"/>
        <v/>
      </c>
      <c r="AU130" s="82"/>
      <c r="AV130" s="78"/>
      <c r="AW130" s="77"/>
      <c r="AX130" s="82"/>
      <c r="AY130" s="78"/>
      <c r="AZ130" s="78"/>
      <c r="BA130" s="82"/>
      <c r="BB130" s="77"/>
      <c r="BC130" s="83"/>
      <c r="BD130" s="83"/>
      <c r="BE130" s="163" t="str">
        <f t="shared" si="120"/>
        <v/>
      </c>
      <c r="BF130" s="85" t="str">
        <f>IF(A130="","",IF(K130="y",IF(#REF!="",((P130-X130)/BH130),IF(#REF!="",IF(AB130=P130,((AF130-X130)/BH130),((P130-X130)/(BH130+(AI130/100)))),IF(AQ130=X130,((P130-AQ130)/BH130),IF(AM130=AF130,((AQ130-X130)/BH130),((P130-X130)/(BH130+((AI130/100)+(AT130/100)))))))),(P130-X130)/BH130))</f>
        <v/>
      </c>
      <c r="BG130" s="84" t="str">
        <f t="shared" si="121"/>
        <v/>
      </c>
      <c r="BH130" s="85" t="str">
        <f t="shared" si="122"/>
        <v/>
      </c>
      <c r="BI130" s="84" t="str">
        <f t="shared" si="123"/>
        <v/>
      </c>
      <c r="BJ130" s="84" t="str">
        <f t="shared" si="124"/>
        <v/>
      </c>
      <c r="BK130" s="84" t="str">
        <f t="shared" si="125"/>
        <v/>
      </c>
      <c r="BL130" s="84" t="str">
        <f t="shared" si="126"/>
        <v/>
      </c>
      <c r="BM130" s="84" t="str">
        <f t="shared" si="127"/>
        <v/>
      </c>
      <c r="BN130" s="84" t="str">
        <f t="shared" si="128"/>
        <v/>
      </c>
      <c r="BO130" s="84" t="str">
        <f t="shared" si="129"/>
        <v/>
      </c>
      <c r="BP130" s="85" t="str">
        <f t="shared" si="130"/>
        <v/>
      </c>
      <c r="BQ130" s="84" t="str">
        <f t="shared" si="131"/>
        <v/>
      </c>
      <c r="BR130" s="84" t="str">
        <f t="shared" si="132"/>
        <v/>
      </c>
      <c r="BS130" s="84" t="str">
        <f t="shared" si="133"/>
        <v/>
      </c>
      <c r="BT130" s="84" t="str">
        <f t="shared" si="134"/>
        <v/>
      </c>
      <c r="BU130" s="84" t="str">
        <f t="shared" si="135"/>
        <v/>
      </c>
      <c r="BV130" s="85" t="str">
        <f t="shared" si="136"/>
        <v/>
      </c>
      <c r="BW130" s="84" t="str">
        <f t="shared" si="137"/>
        <v/>
      </c>
      <c r="BX130" s="84" t="str">
        <f t="shared" si="138"/>
        <v/>
      </c>
      <c r="BY130" s="84" t="str">
        <f t="shared" si="139"/>
        <v/>
      </c>
      <c r="BZ130" s="85" t="str">
        <f t="shared" si="140"/>
        <v/>
      </c>
      <c r="CA130" s="84" t="str">
        <f t="shared" si="141"/>
        <v/>
      </c>
      <c r="CB130" s="84" t="str">
        <f t="shared" si="142"/>
        <v/>
      </c>
      <c r="CC130" s="84" t="str">
        <f t="shared" si="143"/>
        <v/>
      </c>
      <c r="CD130" s="84" t="str">
        <f t="shared" si="144"/>
        <v/>
      </c>
      <c r="CE130" s="84" t="str">
        <f t="shared" si="145"/>
        <v/>
      </c>
      <c r="CF130" s="84" t="str">
        <f t="shared" si="146"/>
        <v/>
      </c>
      <c r="CG130" s="84" t="str">
        <f t="shared" si="147"/>
        <v/>
      </c>
      <c r="CH130" s="84" t="str">
        <f t="shared" si="148"/>
        <v/>
      </c>
      <c r="CI130" s="84" t="str">
        <f t="shared" si="149"/>
        <v/>
      </c>
      <c r="CJ130" s="84" t="str">
        <f t="shared" si="150"/>
        <v/>
      </c>
      <c r="CK130" s="84" t="str">
        <f t="shared" si="151"/>
        <v/>
      </c>
      <c r="CL130" s="84" t="str">
        <f t="shared" si="152"/>
        <v/>
      </c>
      <c r="CM130" s="86" t="str">
        <f t="shared" si="153"/>
        <v/>
      </c>
    </row>
    <row r="131" spans="1:91" x14ac:dyDescent="0.2">
      <c r="A131" s="92"/>
      <c r="B131" s="74"/>
      <c r="C131" s="75"/>
      <c r="D131" s="75"/>
      <c r="E131" s="76"/>
      <c r="F131" s="76"/>
      <c r="G131" s="75"/>
      <c r="H131" s="76"/>
      <c r="I131" s="89"/>
      <c r="J131" s="90"/>
      <c r="K131" s="91"/>
      <c r="L131" s="77"/>
      <c r="M131" s="78"/>
      <c r="N131" s="78"/>
      <c r="O131" s="78"/>
      <c r="P131" s="80" t="str">
        <f t="shared" si="111"/>
        <v/>
      </c>
      <c r="Q131" s="78"/>
      <c r="R131" s="78"/>
      <c r="S131" s="80" t="str">
        <f t="shared" si="112"/>
        <v/>
      </c>
      <c r="T131" s="81"/>
      <c r="U131" s="82"/>
      <c r="V131" s="78"/>
      <c r="W131" s="78"/>
      <c r="X131" s="80" t="str">
        <f t="shared" si="113"/>
        <v/>
      </c>
      <c r="Y131" s="82"/>
      <c r="Z131" s="78"/>
      <c r="AA131" s="78"/>
      <c r="AB131" s="79" t="str">
        <f t="shared" si="114"/>
        <v/>
      </c>
      <c r="AC131" s="78"/>
      <c r="AD131" s="78"/>
      <c r="AE131" s="78"/>
      <c r="AF131" s="79" t="str">
        <f t="shared" si="115"/>
        <v/>
      </c>
      <c r="AG131" s="78"/>
      <c r="AH131" s="78"/>
      <c r="AI131" s="80" t="str">
        <f t="shared" si="116"/>
        <v/>
      </c>
      <c r="AJ131" s="82"/>
      <c r="AK131" s="78"/>
      <c r="AL131" s="78"/>
      <c r="AM131" s="79" t="str">
        <f t="shared" si="117"/>
        <v/>
      </c>
      <c r="AN131" s="78"/>
      <c r="AO131" s="78"/>
      <c r="AP131" s="78"/>
      <c r="AQ131" s="79" t="str">
        <f t="shared" si="118"/>
        <v/>
      </c>
      <c r="AR131" s="78"/>
      <c r="AS131" s="78"/>
      <c r="AT131" s="80" t="str">
        <f t="shared" si="119"/>
        <v/>
      </c>
      <c r="AU131" s="82"/>
      <c r="AV131" s="78"/>
      <c r="AW131" s="77"/>
      <c r="AX131" s="82"/>
      <c r="AY131" s="78"/>
      <c r="AZ131" s="78"/>
      <c r="BA131" s="82"/>
      <c r="BB131" s="77"/>
      <c r="BC131" s="83"/>
      <c r="BD131" s="83"/>
      <c r="BE131" s="163" t="str">
        <f t="shared" si="120"/>
        <v/>
      </c>
      <c r="BF131" s="85" t="str">
        <f>IF(A131="","",IF(K131="y",IF(#REF!="",((P131-X131)/BH131),IF(#REF!="",IF(AB131=P131,((AF131-X131)/BH131),((P131-X131)/(BH131+(AI131/100)))),IF(AQ131=X131,((P131-AQ131)/BH131),IF(AM131=AF131,((AQ131-X131)/BH131),((P131-X131)/(BH131+((AI131/100)+(AT131/100)))))))),(P131-X131)/BH131))</f>
        <v/>
      </c>
      <c r="BG131" s="84" t="str">
        <f t="shared" si="121"/>
        <v/>
      </c>
      <c r="BH131" s="85" t="str">
        <f t="shared" si="122"/>
        <v/>
      </c>
      <c r="BI131" s="84" t="str">
        <f t="shared" si="123"/>
        <v/>
      </c>
      <c r="BJ131" s="84" t="str">
        <f t="shared" si="124"/>
        <v/>
      </c>
      <c r="BK131" s="84" t="str">
        <f t="shared" si="125"/>
        <v/>
      </c>
      <c r="BL131" s="84" t="str">
        <f t="shared" si="126"/>
        <v/>
      </c>
      <c r="BM131" s="84" t="str">
        <f t="shared" si="127"/>
        <v/>
      </c>
      <c r="BN131" s="84" t="str">
        <f t="shared" si="128"/>
        <v/>
      </c>
      <c r="BO131" s="84" t="str">
        <f t="shared" si="129"/>
        <v/>
      </c>
      <c r="BP131" s="85" t="str">
        <f t="shared" si="130"/>
        <v/>
      </c>
      <c r="BQ131" s="84" t="str">
        <f t="shared" si="131"/>
        <v/>
      </c>
      <c r="BR131" s="84" t="str">
        <f t="shared" si="132"/>
        <v/>
      </c>
      <c r="BS131" s="84" t="str">
        <f t="shared" si="133"/>
        <v/>
      </c>
      <c r="BT131" s="84" t="str">
        <f t="shared" si="134"/>
        <v/>
      </c>
      <c r="BU131" s="84" t="str">
        <f t="shared" si="135"/>
        <v/>
      </c>
      <c r="BV131" s="85" t="str">
        <f t="shared" si="136"/>
        <v/>
      </c>
      <c r="BW131" s="84" t="str">
        <f t="shared" si="137"/>
        <v/>
      </c>
      <c r="BX131" s="84" t="str">
        <f t="shared" si="138"/>
        <v/>
      </c>
      <c r="BY131" s="84" t="str">
        <f t="shared" si="139"/>
        <v/>
      </c>
      <c r="BZ131" s="85" t="str">
        <f t="shared" si="140"/>
        <v/>
      </c>
      <c r="CA131" s="84" t="str">
        <f t="shared" si="141"/>
        <v/>
      </c>
      <c r="CB131" s="84" t="str">
        <f t="shared" si="142"/>
        <v/>
      </c>
      <c r="CC131" s="84" t="str">
        <f t="shared" si="143"/>
        <v/>
      </c>
      <c r="CD131" s="84" t="str">
        <f t="shared" si="144"/>
        <v/>
      </c>
      <c r="CE131" s="84" t="str">
        <f t="shared" si="145"/>
        <v/>
      </c>
      <c r="CF131" s="84" t="str">
        <f t="shared" si="146"/>
        <v/>
      </c>
      <c r="CG131" s="84" t="str">
        <f t="shared" si="147"/>
        <v/>
      </c>
      <c r="CH131" s="84" t="str">
        <f t="shared" si="148"/>
        <v/>
      </c>
      <c r="CI131" s="84" t="str">
        <f t="shared" si="149"/>
        <v/>
      </c>
      <c r="CJ131" s="84" t="str">
        <f t="shared" si="150"/>
        <v/>
      </c>
      <c r="CK131" s="84" t="str">
        <f t="shared" si="151"/>
        <v/>
      </c>
      <c r="CL131" s="84" t="str">
        <f t="shared" si="152"/>
        <v/>
      </c>
      <c r="CM131" s="86" t="str">
        <f t="shared" si="153"/>
        <v/>
      </c>
    </row>
    <row r="132" spans="1:91" x14ac:dyDescent="0.2">
      <c r="A132" s="92"/>
      <c r="B132" s="74"/>
      <c r="C132" s="75"/>
      <c r="D132" s="75"/>
      <c r="E132" s="76"/>
      <c r="F132" s="76"/>
      <c r="G132" s="75"/>
      <c r="H132" s="76"/>
      <c r="I132" s="89"/>
      <c r="J132" s="90"/>
      <c r="K132" s="91"/>
      <c r="L132" s="77"/>
      <c r="M132" s="78"/>
      <c r="N132" s="78"/>
      <c r="O132" s="78"/>
      <c r="P132" s="80" t="str">
        <f t="shared" si="111"/>
        <v/>
      </c>
      <c r="Q132" s="78"/>
      <c r="R132" s="78"/>
      <c r="S132" s="80" t="str">
        <f t="shared" si="112"/>
        <v/>
      </c>
      <c r="T132" s="81"/>
      <c r="U132" s="82"/>
      <c r="V132" s="78"/>
      <c r="W132" s="78"/>
      <c r="X132" s="80" t="str">
        <f t="shared" si="113"/>
        <v/>
      </c>
      <c r="Y132" s="82"/>
      <c r="Z132" s="78"/>
      <c r="AA132" s="78"/>
      <c r="AB132" s="79" t="str">
        <f t="shared" si="114"/>
        <v/>
      </c>
      <c r="AC132" s="78"/>
      <c r="AD132" s="78"/>
      <c r="AE132" s="78"/>
      <c r="AF132" s="79" t="str">
        <f t="shared" si="115"/>
        <v/>
      </c>
      <c r="AG132" s="78"/>
      <c r="AH132" s="78"/>
      <c r="AI132" s="80" t="str">
        <f t="shared" si="116"/>
        <v/>
      </c>
      <c r="AJ132" s="82"/>
      <c r="AK132" s="78"/>
      <c r="AL132" s="78"/>
      <c r="AM132" s="79" t="str">
        <f t="shared" si="117"/>
        <v/>
      </c>
      <c r="AN132" s="78"/>
      <c r="AO132" s="78"/>
      <c r="AP132" s="78"/>
      <c r="AQ132" s="79" t="str">
        <f t="shared" si="118"/>
        <v/>
      </c>
      <c r="AR132" s="78"/>
      <c r="AS132" s="78"/>
      <c r="AT132" s="80" t="str">
        <f t="shared" si="119"/>
        <v/>
      </c>
      <c r="AU132" s="82"/>
      <c r="AV132" s="78"/>
      <c r="AW132" s="77"/>
      <c r="AX132" s="82"/>
      <c r="AY132" s="78"/>
      <c r="AZ132" s="78"/>
      <c r="BA132" s="82"/>
      <c r="BB132" s="77"/>
      <c r="BC132" s="83"/>
      <c r="BD132" s="83"/>
      <c r="BE132" s="163" t="str">
        <f t="shared" ref="BE132:BE145" si="154">IF(A132="","",IF(BC132="",IF(BD132="America",0.6,IF(BD132="Africa",0.5,IF(BD132="Asia",0.57))),BC132))</f>
        <v/>
      </c>
      <c r="BF132" s="85" t="str">
        <f>IF(A132="","",IF(K132="y",IF(#REF!="",((P132-X132)/BH132),IF(#REF!="",IF(AB132=P132,((AF132-X132)/BH132),((P132-X132)/(BH132+(AI132/100)))),IF(AQ132=X132,((P132-AQ132)/BH132),IF(AM132=AF132,((AQ132-X132)/BH132),((P132-X132)/(BH132+((AI132/100)+(AT132/100)))))))),(P132-X132)/BH132))</f>
        <v/>
      </c>
      <c r="BG132" s="84" t="str">
        <f t="shared" ref="BG132:BG145" si="155">IF(A132="","",IF(T132="",IF(H132="Purpleheart",X132,IF(OR(0&gt;BF132,BF132&gt;3),X132,IF(K132="y",IF(AT132="",IF(AI132="",BF132*((BH132+(S132/100))-1.3)+X132,(BF132*((BH132+(AI132/100)+(S132/100))-1.3))+X132),(BF132*((BH132+(AI132/100)+(AT132/100)+(S132/100))-1.3))+X132),IF(S132&lt;130,P132-(BF132*((S132+(130-S132))/100)),P132+(BF132*((S132-130)/100)))))),T132))</f>
        <v/>
      </c>
      <c r="BH132" s="85" t="str">
        <f t="shared" ref="BH132:BH145" si="156">IF(A132="","",IF(BB132="",IF(AI132="",BA132,IF(AT132="",BA132-(AI132/100),BA132-((AI132/100)+(AT132/100)))),BB132))</f>
        <v/>
      </c>
      <c r="BI132" s="84" t="str">
        <f t="shared" ref="BI132:BI145" si="157">IF(A132="","",IF(BJ132="",(1/3*PI()*BH132*((P132/200)^2+(X132/200)^2+((P132/200)*(X132/200)))),IF(BK132="",((1/3*PI()*(BH132+(AI132/100))*((P132/200)^2+(X132/200)^2+((P132/200)*(X132/200))))-(1/3*PI()*(AI132/100)*((AB132/200)^2+(AF132/200)^2+(AB132/200)*(AF132/200)))),((1/3*PI()*(BH132+(AI132/100)+(AT132/100))*((P132/200)^2+(X132/200)^2+((P132/200)*(X132/200))))-((1/3*PI()*(AI132/100)*((AB132/200)^2+(AF132/200)^2+(AB132/200)*(AF132/200)))+(1/3*PI()*(AT132/100)*((AM132/200)^2+(AQ132/200)^2+((AM132/200)*(AQ132/200)))))))))</f>
        <v/>
      </c>
      <c r="BJ132" s="84" t="str">
        <f t="shared" ref="BJ132:BJ145" si="158">IF(A132="","",IF(AI132="","",(1/3*PI()*(AI132/100)*((AB132/200)^2+(AF132/200)^2+((AB132/200)*(AF132/200))))))</f>
        <v/>
      </c>
      <c r="BK132" s="84" t="str">
        <f t="shared" ref="BK132:BK145" si="159">IF(A132="","",IF(AT132="","",(1/3*PI()*(AT132/100)*((AM132/200)^2+(AQ132/200)^2+((AM132/200)*(AQ132/200))))))</f>
        <v/>
      </c>
      <c r="BL132" s="84" t="str">
        <f t="shared" ref="BL132:BL145" si="160">IF(A132="","",((BI132*BE132)/2))</f>
        <v/>
      </c>
      <c r="BM132" s="84" t="str">
        <f t="shared" ref="BM132:BM145" si="161">IF(A132="","",BL132*0.11)</f>
        <v/>
      </c>
      <c r="BN132" s="84" t="str">
        <f t="shared" ref="BN132:BN145" si="162">IF(A132="","",BL132-BM132)</f>
        <v/>
      </c>
      <c r="BO132" s="84" t="str">
        <f t="shared" ref="BO132:BO145" si="163">IF(A132="","",BL132/BI132)</f>
        <v/>
      </c>
      <c r="BP132" s="85" t="str">
        <f t="shared" ref="BP132:BP145" si="164">IF(A132="","",BE132*EXP(-1.499+(2.148*LN(BG132))+(0.207*(LN(BG132))^2)-(0.0281*(LN(BG132))^3)))</f>
        <v/>
      </c>
      <c r="BQ132" s="84" t="str">
        <f t="shared" ref="BQ132:BQ145" si="165">IF(A132="","",(BP132/1000)/2)</f>
        <v/>
      </c>
      <c r="BR132" s="84" t="str">
        <f t="shared" ref="BR132:BR145" si="166">IF(A132="","",BQ132*0.26)</f>
        <v/>
      </c>
      <c r="BS132" s="84" t="str">
        <f t="shared" ref="BS132:BS145" si="167">IF(A132="","",(BQ132+BR132))</f>
        <v/>
      </c>
      <c r="BT132" s="84" t="str">
        <f t="shared" ref="BT132:BT145" si="168">IF(A132="","",BS132-BL132)</f>
        <v/>
      </c>
      <c r="BU132" s="84" t="str">
        <f t="shared" ref="BU132:BU145" si="169">IF(A132="","",BL132/BS132)</f>
        <v/>
      </c>
      <c r="BV132" s="85" t="str">
        <f t="shared" ref="BV132:BV145" si="170">IF(A132="","",((1/3*PI()*AW132*((AU132/200)^2+(AV132/200)^2+((AU132/200)*(AV132/200))))+(1/3*PI()*AZ132*((AX132/200)^2+(AY132/200)^2+((AX132/200)*(AY132/200))))))</f>
        <v/>
      </c>
      <c r="BW132" s="84" t="str">
        <f t="shared" ref="BW132:BW145" si="171">IF(A132="","",(BV132*BC132)/2000)</f>
        <v/>
      </c>
      <c r="BX132" s="84" t="str">
        <f t="shared" ref="BX132:BX145" si="172">IF(A132="","",BV132/BI132)</f>
        <v/>
      </c>
      <c r="BY132" s="84" t="str">
        <f t="shared" ref="BY132:BY145" si="173">IF(A132="","",BW132/BL132)</f>
        <v/>
      </c>
      <c r="BZ132" s="85" t="str">
        <f t="shared" ref="BZ132:BZ145" si="174">IF(A132="","",IF($A132=$A131,"",$A132))</f>
        <v/>
      </c>
      <c r="CA132" s="84" t="str">
        <f t="shared" ref="CA132:CA145" si="175">IF(A132="","",IF(A132=A131,BI132+CA131,BI132))</f>
        <v/>
      </c>
      <c r="CB132" s="84" t="str">
        <f t="shared" ref="CB132:CB145" si="176">IF(A132="","",IF(A132=A131,BS132+CB131,BS132))</f>
        <v/>
      </c>
      <c r="CC132" s="84" t="str">
        <f t="shared" ref="CC132:CC145" si="177">IF(A132="","",IF(A132=A131,BN132+CC131,BN132))</f>
        <v/>
      </c>
      <c r="CD132" s="84" t="str">
        <f t="shared" ref="CD132:CD145" si="178">IF(A132="","",IF(A132=A131,BT132+CD131,BT132))</f>
        <v/>
      </c>
      <c r="CE132" s="84" t="str">
        <f t="shared" ref="CE132:CE145" si="179">IF(A132="","",IF(A132=A131,BM132+CE131,BM132))</f>
        <v/>
      </c>
      <c r="CF132" s="84" t="str">
        <f t="shared" ref="CF132:CF145" si="180">IF(A132="","",IF(A132=A131,BV132+CF131,BV132))</f>
        <v/>
      </c>
      <c r="CG132" s="84" t="str">
        <f t="shared" ref="CG132:CG145" si="181">IF(A132="","",IF(A132=A131,BW132+CG131,BW132))</f>
        <v/>
      </c>
      <c r="CH132" s="84" t="str">
        <f t="shared" ref="CH132:CH145" si="182">IF(A132="","",IF(A132=A131,BX132+CH131,BX132))</f>
        <v/>
      </c>
      <c r="CI132" s="84" t="str">
        <f t="shared" ref="CI132:CI145" si="183">IF(A132="","",IF(A132=A131,BY132+CI131,BY132))</f>
        <v/>
      </c>
      <c r="CJ132" s="84" t="str">
        <f t="shared" ref="CJ132:CJ145" si="184">IF(A132="","",IF(A132=A131,BO132+CJ131,BO132))</f>
        <v/>
      </c>
      <c r="CK132" s="84" t="str">
        <f t="shared" ref="CK132:CK145" si="185">IF(A132="","",IF(A132=A131,BU132+CK131,BU132))</f>
        <v/>
      </c>
      <c r="CL132" s="84" t="str">
        <f t="shared" ref="CL132:CL145" si="186">IF(A132="","",IF(A132=A131,(BS132/BI132)+CL131,(BS132/BI132)))</f>
        <v/>
      </c>
      <c r="CM132" s="86" t="str">
        <f t="shared" ref="CM132:CM145" si="187">IF(A132="","",IF(A132=A131,(BS132/BL132)+CM131,(BS132/BL132)))</f>
        <v/>
      </c>
    </row>
    <row r="133" spans="1:91" x14ac:dyDescent="0.2">
      <c r="A133" s="92"/>
      <c r="B133" s="74"/>
      <c r="C133" s="75"/>
      <c r="D133" s="75"/>
      <c r="E133" s="76"/>
      <c r="F133" s="76"/>
      <c r="G133" s="75"/>
      <c r="H133" s="76"/>
      <c r="I133" s="89"/>
      <c r="J133" s="90"/>
      <c r="K133" s="91"/>
      <c r="L133" s="77"/>
      <c r="M133" s="78"/>
      <c r="N133" s="78"/>
      <c r="O133" s="78"/>
      <c r="P133" s="80" t="str">
        <f t="shared" ref="P133:P145" si="188">IF(A133="","",AVERAGE(M133:O133))</f>
        <v/>
      </c>
      <c r="Q133" s="78"/>
      <c r="R133" s="78"/>
      <c r="S133" s="80" t="str">
        <f t="shared" ref="S133:S145" si="189">IF(A133="","",AVERAGE(Q133:R133))</f>
        <v/>
      </c>
      <c r="T133" s="81"/>
      <c r="U133" s="82"/>
      <c r="V133" s="78"/>
      <c r="W133" s="78"/>
      <c r="X133" s="80" t="str">
        <f t="shared" ref="X133:X145" si="190">IF(A133="","",AVERAGE(U133:W133))</f>
        <v/>
      </c>
      <c r="Y133" s="82"/>
      <c r="Z133" s="78"/>
      <c r="AA133" s="78"/>
      <c r="AB133" s="79" t="str">
        <f t="shared" ref="AB133:AB145" si="191">IF(A133="","",AVERAGE(Y133:AA133))</f>
        <v/>
      </c>
      <c r="AC133" s="78"/>
      <c r="AD133" s="78"/>
      <c r="AE133" s="78"/>
      <c r="AF133" s="79" t="str">
        <f t="shared" ref="AF133:AF145" si="192">IF(A133="","",AVERAGE(AC133:AE133))</f>
        <v/>
      </c>
      <c r="AG133" s="78"/>
      <c r="AH133" s="78"/>
      <c r="AI133" s="80" t="str">
        <f t="shared" ref="AI133:AI145" si="193">IF(A133="","",SQRT((AVERAGE(AG133:AH133)^2)-((AB133-AF133)^2)))</f>
        <v/>
      </c>
      <c r="AJ133" s="82"/>
      <c r="AK133" s="78"/>
      <c r="AL133" s="78"/>
      <c r="AM133" s="79" t="str">
        <f t="shared" ref="AM133:AM145" si="194">IF(A133="","",AVERAGE(AJ133:AL133))</f>
        <v/>
      </c>
      <c r="AN133" s="78"/>
      <c r="AO133" s="78"/>
      <c r="AP133" s="78"/>
      <c r="AQ133" s="79" t="str">
        <f t="shared" ref="AQ133:AQ145" si="195">IF(A133="","",AVERAGE(AN133:AP133))</f>
        <v/>
      </c>
      <c r="AR133" s="78"/>
      <c r="AS133" s="78"/>
      <c r="AT133" s="80" t="str">
        <f t="shared" ref="AT133:AT145" si="196">IF(A133="","",SQRT((AVERAGE(AR133:AS133)^2)-((AM133-AQ133)^2)))</f>
        <v/>
      </c>
      <c r="AU133" s="82"/>
      <c r="AV133" s="78"/>
      <c r="AW133" s="77"/>
      <c r="AX133" s="82"/>
      <c r="AY133" s="78"/>
      <c r="AZ133" s="78"/>
      <c r="BA133" s="82"/>
      <c r="BB133" s="77"/>
      <c r="BC133" s="83"/>
      <c r="BD133" s="83"/>
      <c r="BE133" s="163" t="str">
        <f t="shared" si="154"/>
        <v/>
      </c>
      <c r="BF133" s="85" t="str">
        <f>IF(A133="","",IF(K133="y",IF(#REF!="",((P133-X133)/BH133),IF(#REF!="",IF(AB133=P133,((AF133-X133)/BH133),((P133-X133)/(BH133+(AI133/100)))),IF(AQ133=X133,((P133-AQ133)/BH133),IF(AM133=AF133,((AQ133-X133)/BH133),((P133-X133)/(BH133+((AI133/100)+(AT133/100)))))))),(P133-X133)/BH133))</f>
        <v/>
      </c>
      <c r="BG133" s="84" t="str">
        <f t="shared" si="155"/>
        <v/>
      </c>
      <c r="BH133" s="85" t="str">
        <f t="shared" si="156"/>
        <v/>
      </c>
      <c r="BI133" s="84" t="str">
        <f t="shared" si="157"/>
        <v/>
      </c>
      <c r="BJ133" s="84" t="str">
        <f t="shared" si="158"/>
        <v/>
      </c>
      <c r="BK133" s="84" t="str">
        <f t="shared" si="159"/>
        <v/>
      </c>
      <c r="BL133" s="84" t="str">
        <f t="shared" si="160"/>
        <v/>
      </c>
      <c r="BM133" s="84" t="str">
        <f t="shared" si="161"/>
        <v/>
      </c>
      <c r="BN133" s="84" t="str">
        <f t="shared" si="162"/>
        <v/>
      </c>
      <c r="BO133" s="84" t="str">
        <f t="shared" si="163"/>
        <v/>
      </c>
      <c r="BP133" s="85" t="str">
        <f t="shared" si="164"/>
        <v/>
      </c>
      <c r="BQ133" s="84" t="str">
        <f t="shared" si="165"/>
        <v/>
      </c>
      <c r="BR133" s="84" t="str">
        <f t="shared" si="166"/>
        <v/>
      </c>
      <c r="BS133" s="84" t="str">
        <f t="shared" si="167"/>
        <v/>
      </c>
      <c r="BT133" s="84" t="str">
        <f t="shared" si="168"/>
        <v/>
      </c>
      <c r="BU133" s="84" t="str">
        <f t="shared" si="169"/>
        <v/>
      </c>
      <c r="BV133" s="85" t="str">
        <f t="shared" si="170"/>
        <v/>
      </c>
      <c r="BW133" s="84" t="str">
        <f t="shared" si="171"/>
        <v/>
      </c>
      <c r="BX133" s="84" t="str">
        <f t="shared" si="172"/>
        <v/>
      </c>
      <c r="BY133" s="84" t="str">
        <f t="shared" si="173"/>
        <v/>
      </c>
      <c r="BZ133" s="85" t="str">
        <f t="shared" si="174"/>
        <v/>
      </c>
      <c r="CA133" s="84" t="str">
        <f t="shared" si="175"/>
        <v/>
      </c>
      <c r="CB133" s="84" t="str">
        <f t="shared" si="176"/>
        <v/>
      </c>
      <c r="CC133" s="84" t="str">
        <f t="shared" si="177"/>
        <v/>
      </c>
      <c r="CD133" s="84" t="str">
        <f t="shared" si="178"/>
        <v/>
      </c>
      <c r="CE133" s="84" t="str">
        <f t="shared" si="179"/>
        <v/>
      </c>
      <c r="CF133" s="84" t="str">
        <f t="shared" si="180"/>
        <v/>
      </c>
      <c r="CG133" s="84" t="str">
        <f t="shared" si="181"/>
        <v/>
      </c>
      <c r="CH133" s="84" t="str">
        <f t="shared" si="182"/>
        <v/>
      </c>
      <c r="CI133" s="84" t="str">
        <f t="shared" si="183"/>
        <v/>
      </c>
      <c r="CJ133" s="84" t="str">
        <f t="shared" si="184"/>
        <v/>
      </c>
      <c r="CK133" s="84" t="str">
        <f t="shared" si="185"/>
        <v/>
      </c>
      <c r="CL133" s="84" t="str">
        <f t="shared" si="186"/>
        <v/>
      </c>
      <c r="CM133" s="86" t="str">
        <f t="shared" si="187"/>
        <v/>
      </c>
    </row>
    <row r="134" spans="1:91" x14ac:dyDescent="0.2">
      <c r="A134" s="92"/>
      <c r="B134" s="74"/>
      <c r="C134" s="75"/>
      <c r="D134" s="75"/>
      <c r="E134" s="76"/>
      <c r="F134" s="76"/>
      <c r="G134" s="75"/>
      <c r="H134" s="76"/>
      <c r="I134" s="89"/>
      <c r="J134" s="90"/>
      <c r="K134" s="91"/>
      <c r="L134" s="77"/>
      <c r="M134" s="78"/>
      <c r="N134" s="78"/>
      <c r="O134" s="78"/>
      <c r="P134" s="80" t="str">
        <f t="shared" si="188"/>
        <v/>
      </c>
      <c r="Q134" s="78"/>
      <c r="R134" s="78"/>
      <c r="S134" s="80" t="str">
        <f t="shared" si="189"/>
        <v/>
      </c>
      <c r="T134" s="81"/>
      <c r="U134" s="82"/>
      <c r="V134" s="78"/>
      <c r="W134" s="78"/>
      <c r="X134" s="80" t="str">
        <f t="shared" si="190"/>
        <v/>
      </c>
      <c r="Y134" s="82"/>
      <c r="Z134" s="78"/>
      <c r="AA134" s="78"/>
      <c r="AB134" s="79" t="str">
        <f t="shared" si="191"/>
        <v/>
      </c>
      <c r="AC134" s="78"/>
      <c r="AD134" s="78"/>
      <c r="AE134" s="78"/>
      <c r="AF134" s="79" t="str">
        <f t="shared" si="192"/>
        <v/>
      </c>
      <c r="AG134" s="78"/>
      <c r="AH134" s="78"/>
      <c r="AI134" s="80" t="str">
        <f t="shared" si="193"/>
        <v/>
      </c>
      <c r="AJ134" s="82"/>
      <c r="AK134" s="78"/>
      <c r="AL134" s="78"/>
      <c r="AM134" s="79" t="str">
        <f t="shared" si="194"/>
        <v/>
      </c>
      <c r="AN134" s="78"/>
      <c r="AO134" s="78"/>
      <c r="AP134" s="78"/>
      <c r="AQ134" s="79" t="str">
        <f t="shared" si="195"/>
        <v/>
      </c>
      <c r="AR134" s="78"/>
      <c r="AS134" s="78"/>
      <c r="AT134" s="80" t="str">
        <f t="shared" si="196"/>
        <v/>
      </c>
      <c r="AU134" s="82"/>
      <c r="AV134" s="78"/>
      <c r="AW134" s="77"/>
      <c r="AX134" s="82"/>
      <c r="AY134" s="78"/>
      <c r="AZ134" s="78"/>
      <c r="BA134" s="82"/>
      <c r="BB134" s="77"/>
      <c r="BC134" s="83"/>
      <c r="BD134" s="83"/>
      <c r="BE134" s="163" t="str">
        <f t="shared" si="154"/>
        <v/>
      </c>
      <c r="BF134" s="85" t="str">
        <f>IF(A134="","",IF(K134="y",IF(#REF!="",((P134-X134)/BH134),IF(#REF!="",IF(AB134=P134,((AF134-X134)/BH134),((P134-X134)/(BH134+(AI134/100)))),IF(AQ134=X134,((P134-AQ134)/BH134),IF(AM134=AF134,((AQ134-X134)/BH134),((P134-X134)/(BH134+((AI134/100)+(AT134/100)))))))),(P134-X134)/BH134))</f>
        <v/>
      </c>
      <c r="BG134" s="84" t="str">
        <f t="shared" si="155"/>
        <v/>
      </c>
      <c r="BH134" s="85" t="str">
        <f t="shared" si="156"/>
        <v/>
      </c>
      <c r="BI134" s="84" t="str">
        <f t="shared" si="157"/>
        <v/>
      </c>
      <c r="BJ134" s="84" t="str">
        <f t="shared" si="158"/>
        <v/>
      </c>
      <c r="BK134" s="84" t="str">
        <f t="shared" si="159"/>
        <v/>
      </c>
      <c r="BL134" s="84" t="str">
        <f t="shared" si="160"/>
        <v/>
      </c>
      <c r="BM134" s="84" t="str">
        <f t="shared" si="161"/>
        <v/>
      </c>
      <c r="BN134" s="84" t="str">
        <f t="shared" si="162"/>
        <v/>
      </c>
      <c r="BO134" s="84" t="str">
        <f t="shared" si="163"/>
        <v/>
      </c>
      <c r="BP134" s="85" t="str">
        <f t="shared" si="164"/>
        <v/>
      </c>
      <c r="BQ134" s="84" t="str">
        <f t="shared" si="165"/>
        <v/>
      </c>
      <c r="BR134" s="84" t="str">
        <f t="shared" si="166"/>
        <v/>
      </c>
      <c r="BS134" s="84" t="str">
        <f t="shared" si="167"/>
        <v/>
      </c>
      <c r="BT134" s="84" t="str">
        <f t="shared" si="168"/>
        <v/>
      </c>
      <c r="BU134" s="84" t="str">
        <f t="shared" si="169"/>
        <v/>
      </c>
      <c r="BV134" s="85" t="str">
        <f t="shared" si="170"/>
        <v/>
      </c>
      <c r="BW134" s="84" t="str">
        <f t="shared" si="171"/>
        <v/>
      </c>
      <c r="BX134" s="84" t="str">
        <f t="shared" si="172"/>
        <v/>
      </c>
      <c r="BY134" s="84" t="str">
        <f t="shared" si="173"/>
        <v/>
      </c>
      <c r="BZ134" s="85" t="str">
        <f t="shared" si="174"/>
        <v/>
      </c>
      <c r="CA134" s="84" t="str">
        <f t="shared" si="175"/>
        <v/>
      </c>
      <c r="CB134" s="84" t="str">
        <f t="shared" si="176"/>
        <v/>
      </c>
      <c r="CC134" s="84" t="str">
        <f t="shared" si="177"/>
        <v/>
      </c>
      <c r="CD134" s="84" t="str">
        <f t="shared" si="178"/>
        <v/>
      </c>
      <c r="CE134" s="84" t="str">
        <f t="shared" si="179"/>
        <v/>
      </c>
      <c r="CF134" s="84" t="str">
        <f t="shared" si="180"/>
        <v/>
      </c>
      <c r="CG134" s="84" t="str">
        <f t="shared" si="181"/>
        <v/>
      </c>
      <c r="CH134" s="84" t="str">
        <f t="shared" si="182"/>
        <v/>
      </c>
      <c r="CI134" s="84" t="str">
        <f t="shared" si="183"/>
        <v/>
      </c>
      <c r="CJ134" s="84" t="str">
        <f t="shared" si="184"/>
        <v/>
      </c>
      <c r="CK134" s="84" t="str">
        <f t="shared" si="185"/>
        <v/>
      </c>
      <c r="CL134" s="84" t="str">
        <f t="shared" si="186"/>
        <v/>
      </c>
      <c r="CM134" s="86" t="str">
        <f t="shared" si="187"/>
        <v/>
      </c>
    </row>
    <row r="135" spans="1:91" x14ac:dyDescent="0.2">
      <c r="A135" s="92"/>
      <c r="B135" s="74"/>
      <c r="C135" s="75"/>
      <c r="D135" s="75"/>
      <c r="E135" s="76"/>
      <c r="F135" s="76"/>
      <c r="G135" s="75"/>
      <c r="H135" s="76"/>
      <c r="I135" s="89"/>
      <c r="J135" s="90"/>
      <c r="K135" s="91"/>
      <c r="L135" s="77"/>
      <c r="M135" s="78"/>
      <c r="N135" s="78"/>
      <c r="O135" s="78"/>
      <c r="P135" s="80" t="str">
        <f t="shared" si="188"/>
        <v/>
      </c>
      <c r="Q135" s="78"/>
      <c r="R135" s="78"/>
      <c r="S135" s="80" t="str">
        <f t="shared" si="189"/>
        <v/>
      </c>
      <c r="T135" s="81"/>
      <c r="U135" s="82"/>
      <c r="V135" s="78"/>
      <c r="W135" s="78"/>
      <c r="X135" s="80" t="str">
        <f t="shared" si="190"/>
        <v/>
      </c>
      <c r="Y135" s="82"/>
      <c r="Z135" s="78"/>
      <c r="AA135" s="78"/>
      <c r="AB135" s="79" t="str">
        <f t="shared" si="191"/>
        <v/>
      </c>
      <c r="AC135" s="78"/>
      <c r="AD135" s="78"/>
      <c r="AE135" s="78"/>
      <c r="AF135" s="79" t="str">
        <f t="shared" si="192"/>
        <v/>
      </c>
      <c r="AG135" s="78"/>
      <c r="AH135" s="78"/>
      <c r="AI135" s="80" t="str">
        <f t="shared" si="193"/>
        <v/>
      </c>
      <c r="AJ135" s="82"/>
      <c r="AK135" s="78"/>
      <c r="AL135" s="78"/>
      <c r="AM135" s="79" t="str">
        <f t="shared" si="194"/>
        <v/>
      </c>
      <c r="AN135" s="78"/>
      <c r="AO135" s="78"/>
      <c r="AP135" s="78"/>
      <c r="AQ135" s="79" t="str">
        <f t="shared" si="195"/>
        <v/>
      </c>
      <c r="AR135" s="78"/>
      <c r="AS135" s="78"/>
      <c r="AT135" s="80" t="str">
        <f t="shared" si="196"/>
        <v/>
      </c>
      <c r="AU135" s="82"/>
      <c r="AV135" s="78"/>
      <c r="AW135" s="77"/>
      <c r="AX135" s="82"/>
      <c r="AY135" s="78"/>
      <c r="AZ135" s="78"/>
      <c r="BA135" s="82"/>
      <c r="BB135" s="77"/>
      <c r="BC135" s="83"/>
      <c r="BD135" s="83"/>
      <c r="BE135" s="163" t="str">
        <f t="shared" si="154"/>
        <v/>
      </c>
      <c r="BF135" s="85" t="str">
        <f>IF(A135="","",IF(K135="y",IF(#REF!="",((P135-X135)/BH135),IF(#REF!="",IF(AB135=P135,((AF135-X135)/BH135),((P135-X135)/(BH135+(AI135/100)))),IF(AQ135=X135,((P135-AQ135)/BH135),IF(AM135=AF135,((AQ135-X135)/BH135),((P135-X135)/(BH135+((AI135/100)+(AT135/100)))))))),(P135-X135)/BH135))</f>
        <v/>
      </c>
      <c r="BG135" s="84" t="str">
        <f t="shared" si="155"/>
        <v/>
      </c>
      <c r="BH135" s="85" t="str">
        <f t="shared" si="156"/>
        <v/>
      </c>
      <c r="BI135" s="84" t="str">
        <f t="shared" si="157"/>
        <v/>
      </c>
      <c r="BJ135" s="84" t="str">
        <f t="shared" si="158"/>
        <v/>
      </c>
      <c r="BK135" s="84" t="str">
        <f t="shared" si="159"/>
        <v/>
      </c>
      <c r="BL135" s="84" t="str">
        <f t="shared" si="160"/>
        <v/>
      </c>
      <c r="BM135" s="84" t="str">
        <f t="shared" si="161"/>
        <v/>
      </c>
      <c r="BN135" s="84" t="str">
        <f t="shared" si="162"/>
        <v/>
      </c>
      <c r="BO135" s="84" t="str">
        <f t="shared" si="163"/>
        <v/>
      </c>
      <c r="BP135" s="85" t="str">
        <f t="shared" si="164"/>
        <v/>
      </c>
      <c r="BQ135" s="84" t="str">
        <f t="shared" si="165"/>
        <v/>
      </c>
      <c r="BR135" s="84" t="str">
        <f t="shared" si="166"/>
        <v/>
      </c>
      <c r="BS135" s="84" t="str">
        <f t="shared" si="167"/>
        <v/>
      </c>
      <c r="BT135" s="84" t="str">
        <f t="shared" si="168"/>
        <v/>
      </c>
      <c r="BU135" s="84" t="str">
        <f t="shared" si="169"/>
        <v/>
      </c>
      <c r="BV135" s="85" t="str">
        <f t="shared" si="170"/>
        <v/>
      </c>
      <c r="BW135" s="84" t="str">
        <f t="shared" si="171"/>
        <v/>
      </c>
      <c r="BX135" s="84" t="str">
        <f t="shared" si="172"/>
        <v/>
      </c>
      <c r="BY135" s="84" t="str">
        <f t="shared" si="173"/>
        <v/>
      </c>
      <c r="BZ135" s="85" t="str">
        <f t="shared" si="174"/>
        <v/>
      </c>
      <c r="CA135" s="84" t="str">
        <f t="shared" si="175"/>
        <v/>
      </c>
      <c r="CB135" s="84" t="str">
        <f t="shared" si="176"/>
        <v/>
      </c>
      <c r="CC135" s="84" t="str">
        <f t="shared" si="177"/>
        <v/>
      </c>
      <c r="CD135" s="84" t="str">
        <f t="shared" si="178"/>
        <v/>
      </c>
      <c r="CE135" s="84" t="str">
        <f t="shared" si="179"/>
        <v/>
      </c>
      <c r="CF135" s="84" t="str">
        <f t="shared" si="180"/>
        <v/>
      </c>
      <c r="CG135" s="84" t="str">
        <f t="shared" si="181"/>
        <v/>
      </c>
      <c r="CH135" s="84" t="str">
        <f t="shared" si="182"/>
        <v/>
      </c>
      <c r="CI135" s="84" t="str">
        <f t="shared" si="183"/>
        <v/>
      </c>
      <c r="CJ135" s="84" t="str">
        <f t="shared" si="184"/>
        <v/>
      </c>
      <c r="CK135" s="84" t="str">
        <f t="shared" si="185"/>
        <v/>
      </c>
      <c r="CL135" s="84" t="str">
        <f t="shared" si="186"/>
        <v/>
      </c>
      <c r="CM135" s="86" t="str">
        <f t="shared" si="187"/>
        <v/>
      </c>
    </row>
    <row r="136" spans="1:91" x14ac:dyDescent="0.2">
      <c r="A136" s="92"/>
      <c r="B136" s="74"/>
      <c r="C136" s="75"/>
      <c r="D136" s="75"/>
      <c r="E136" s="76"/>
      <c r="F136" s="76"/>
      <c r="G136" s="75"/>
      <c r="H136" s="76"/>
      <c r="I136" s="89"/>
      <c r="J136" s="90"/>
      <c r="K136" s="91"/>
      <c r="L136" s="77"/>
      <c r="M136" s="78"/>
      <c r="N136" s="78"/>
      <c r="O136" s="78"/>
      <c r="P136" s="80" t="str">
        <f t="shared" si="188"/>
        <v/>
      </c>
      <c r="Q136" s="78"/>
      <c r="R136" s="78"/>
      <c r="S136" s="80" t="str">
        <f t="shared" si="189"/>
        <v/>
      </c>
      <c r="T136" s="81"/>
      <c r="U136" s="82"/>
      <c r="V136" s="78"/>
      <c r="W136" s="78"/>
      <c r="X136" s="80" t="str">
        <f t="shared" si="190"/>
        <v/>
      </c>
      <c r="Y136" s="82"/>
      <c r="Z136" s="78"/>
      <c r="AA136" s="78"/>
      <c r="AB136" s="79" t="str">
        <f t="shared" si="191"/>
        <v/>
      </c>
      <c r="AC136" s="78"/>
      <c r="AD136" s="78"/>
      <c r="AE136" s="78"/>
      <c r="AF136" s="79" t="str">
        <f t="shared" si="192"/>
        <v/>
      </c>
      <c r="AG136" s="78"/>
      <c r="AH136" s="78"/>
      <c r="AI136" s="80" t="str">
        <f t="shared" si="193"/>
        <v/>
      </c>
      <c r="AJ136" s="82"/>
      <c r="AK136" s="78"/>
      <c r="AL136" s="78"/>
      <c r="AM136" s="79" t="str">
        <f t="shared" si="194"/>
        <v/>
      </c>
      <c r="AN136" s="78"/>
      <c r="AO136" s="78"/>
      <c r="AP136" s="78"/>
      <c r="AQ136" s="79" t="str">
        <f t="shared" si="195"/>
        <v/>
      </c>
      <c r="AR136" s="78"/>
      <c r="AS136" s="78"/>
      <c r="AT136" s="80" t="str">
        <f t="shared" si="196"/>
        <v/>
      </c>
      <c r="AU136" s="82"/>
      <c r="AV136" s="78"/>
      <c r="AW136" s="77"/>
      <c r="AX136" s="82"/>
      <c r="AY136" s="78"/>
      <c r="AZ136" s="78"/>
      <c r="BA136" s="82"/>
      <c r="BB136" s="77"/>
      <c r="BC136" s="83"/>
      <c r="BD136" s="83"/>
      <c r="BE136" s="163" t="str">
        <f t="shared" si="154"/>
        <v/>
      </c>
      <c r="BF136" s="85" t="str">
        <f>IF(A136="","",IF(K136="y",IF(#REF!="",((P136-X136)/BH136),IF(#REF!="",IF(AB136=P136,((AF136-X136)/BH136),((P136-X136)/(BH136+(AI136/100)))),IF(AQ136=X136,((P136-AQ136)/BH136),IF(AM136=AF136,((AQ136-X136)/BH136),((P136-X136)/(BH136+((AI136/100)+(AT136/100)))))))),(P136-X136)/BH136))</f>
        <v/>
      </c>
      <c r="BG136" s="84" t="str">
        <f t="shared" si="155"/>
        <v/>
      </c>
      <c r="BH136" s="85" t="str">
        <f t="shared" si="156"/>
        <v/>
      </c>
      <c r="BI136" s="84" t="str">
        <f t="shared" si="157"/>
        <v/>
      </c>
      <c r="BJ136" s="84" t="str">
        <f t="shared" si="158"/>
        <v/>
      </c>
      <c r="BK136" s="84" t="str">
        <f t="shared" si="159"/>
        <v/>
      </c>
      <c r="BL136" s="84" t="str">
        <f t="shared" si="160"/>
        <v/>
      </c>
      <c r="BM136" s="84" t="str">
        <f t="shared" si="161"/>
        <v/>
      </c>
      <c r="BN136" s="84" t="str">
        <f t="shared" si="162"/>
        <v/>
      </c>
      <c r="BO136" s="84" t="str">
        <f t="shared" si="163"/>
        <v/>
      </c>
      <c r="BP136" s="85" t="str">
        <f t="shared" si="164"/>
        <v/>
      </c>
      <c r="BQ136" s="84" t="str">
        <f t="shared" si="165"/>
        <v/>
      </c>
      <c r="BR136" s="84" t="str">
        <f t="shared" si="166"/>
        <v/>
      </c>
      <c r="BS136" s="84" t="str">
        <f t="shared" si="167"/>
        <v/>
      </c>
      <c r="BT136" s="84" t="str">
        <f t="shared" si="168"/>
        <v/>
      </c>
      <c r="BU136" s="84" t="str">
        <f t="shared" si="169"/>
        <v/>
      </c>
      <c r="BV136" s="85" t="str">
        <f t="shared" si="170"/>
        <v/>
      </c>
      <c r="BW136" s="84" t="str">
        <f t="shared" si="171"/>
        <v/>
      </c>
      <c r="BX136" s="84" t="str">
        <f t="shared" si="172"/>
        <v/>
      </c>
      <c r="BY136" s="84" t="str">
        <f t="shared" si="173"/>
        <v/>
      </c>
      <c r="BZ136" s="85" t="str">
        <f t="shared" si="174"/>
        <v/>
      </c>
      <c r="CA136" s="84" t="str">
        <f t="shared" si="175"/>
        <v/>
      </c>
      <c r="CB136" s="84" t="str">
        <f t="shared" si="176"/>
        <v/>
      </c>
      <c r="CC136" s="84" t="str">
        <f t="shared" si="177"/>
        <v/>
      </c>
      <c r="CD136" s="84" t="str">
        <f t="shared" si="178"/>
        <v/>
      </c>
      <c r="CE136" s="84" t="str">
        <f t="shared" si="179"/>
        <v/>
      </c>
      <c r="CF136" s="84" t="str">
        <f t="shared" si="180"/>
        <v/>
      </c>
      <c r="CG136" s="84" t="str">
        <f t="shared" si="181"/>
        <v/>
      </c>
      <c r="CH136" s="84" t="str">
        <f t="shared" si="182"/>
        <v/>
      </c>
      <c r="CI136" s="84" t="str">
        <f t="shared" si="183"/>
        <v/>
      </c>
      <c r="CJ136" s="84" t="str">
        <f t="shared" si="184"/>
        <v/>
      </c>
      <c r="CK136" s="84" t="str">
        <f t="shared" si="185"/>
        <v/>
      </c>
      <c r="CL136" s="84" t="str">
        <f t="shared" si="186"/>
        <v/>
      </c>
      <c r="CM136" s="86" t="str">
        <f t="shared" si="187"/>
        <v/>
      </c>
    </row>
    <row r="137" spans="1:91" x14ac:dyDescent="0.2">
      <c r="A137" s="92"/>
      <c r="B137" s="74"/>
      <c r="C137" s="75"/>
      <c r="D137" s="75"/>
      <c r="E137" s="76"/>
      <c r="F137" s="76"/>
      <c r="G137" s="75"/>
      <c r="H137" s="76"/>
      <c r="I137" s="89"/>
      <c r="J137" s="90"/>
      <c r="K137" s="91"/>
      <c r="L137" s="77"/>
      <c r="M137" s="78"/>
      <c r="N137" s="78"/>
      <c r="O137" s="78"/>
      <c r="P137" s="80" t="str">
        <f t="shared" si="188"/>
        <v/>
      </c>
      <c r="Q137" s="78"/>
      <c r="R137" s="78"/>
      <c r="S137" s="80" t="str">
        <f t="shared" si="189"/>
        <v/>
      </c>
      <c r="T137" s="81"/>
      <c r="U137" s="82"/>
      <c r="V137" s="78"/>
      <c r="W137" s="78"/>
      <c r="X137" s="80" t="str">
        <f t="shared" si="190"/>
        <v/>
      </c>
      <c r="Y137" s="82"/>
      <c r="Z137" s="78"/>
      <c r="AA137" s="78"/>
      <c r="AB137" s="79" t="str">
        <f t="shared" si="191"/>
        <v/>
      </c>
      <c r="AC137" s="78"/>
      <c r="AD137" s="78"/>
      <c r="AE137" s="78"/>
      <c r="AF137" s="79" t="str">
        <f t="shared" si="192"/>
        <v/>
      </c>
      <c r="AG137" s="78"/>
      <c r="AH137" s="78"/>
      <c r="AI137" s="80" t="str">
        <f t="shared" si="193"/>
        <v/>
      </c>
      <c r="AJ137" s="82"/>
      <c r="AK137" s="78"/>
      <c r="AL137" s="78"/>
      <c r="AM137" s="79" t="str">
        <f t="shared" si="194"/>
        <v/>
      </c>
      <c r="AN137" s="78"/>
      <c r="AO137" s="78"/>
      <c r="AP137" s="78"/>
      <c r="AQ137" s="79" t="str">
        <f t="shared" si="195"/>
        <v/>
      </c>
      <c r="AR137" s="78"/>
      <c r="AS137" s="78"/>
      <c r="AT137" s="80" t="str">
        <f t="shared" si="196"/>
        <v/>
      </c>
      <c r="AU137" s="82"/>
      <c r="AV137" s="78"/>
      <c r="AW137" s="77"/>
      <c r="AX137" s="82"/>
      <c r="AY137" s="78"/>
      <c r="AZ137" s="78"/>
      <c r="BA137" s="82"/>
      <c r="BB137" s="77"/>
      <c r="BC137" s="83"/>
      <c r="BD137" s="83"/>
      <c r="BE137" s="163" t="str">
        <f t="shared" si="154"/>
        <v/>
      </c>
      <c r="BF137" s="85" t="str">
        <f>IF(A137="","",IF(K137="y",IF(#REF!="",((P137-X137)/BH137),IF(#REF!="",IF(AB137=P137,((AF137-X137)/BH137),((P137-X137)/(BH137+(AI137/100)))),IF(AQ137=X137,((P137-AQ137)/BH137),IF(AM137=AF137,((AQ137-X137)/BH137),((P137-X137)/(BH137+((AI137/100)+(AT137/100)))))))),(P137-X137)/BH137))</f>
        <v/>
      </c>
      <c r="BG137" s="84" t="str">
        <f t="shared" si="155"/>
        <v/>
      </c>
      <c r="BH137" s="85" t="str">
        <f t="shared" si="156"/>
        <v/>
      </c>
      <c r="BI137" s="84" t="str">
        <f t="shared" si="157"/>
        <v/>
      </c>
      <c r="BJ137" s="84" t="str">
        <f t="shared" si="158"/>
        <v/>
      </c>
      <c r="BK137" s="84" t="str">
        <f t="shared" si="159"/>
        <v/>
      </c>
      <c r="BL137" s="84" t="str">
        <f t="shared" si="160"/>
        <v/>
      </c>
      <c r="BM137" s="84" t="str">
        <f t="shared" si="161"/>
        <v/>
      </c>
      <c r="BN137" s="84" t="str">
        <f t="shared" si="162"/>
        <v/>
      </c>
      <c r="BO137" s="84" t="str">
        <f t="shared" si="163"/>
        <v/>
      </c>
      <c r="BP137" s="85" t="str">
        <f t="shared" si="164"/>
        <v/>
      </c>
      <c r="BQ137" s="84" t="str">
        <f t="shared" si="165"/>
        <v/>
      </c>
      <c r="BR137" s="84" t="str">
        <f t="shared" si="166"/>
        <v/>
      </c>
      <c r="BS137" s="84" t="str">
        <f t="shared" si="167"/>
        <v/>
      </c>
      <c r="BT137" s="84" t="str">
        <f t="shared" si="168"/>
        <v/>
      </c>
      <c r="BU137" s="84" t="str">
        <f t="shared" si="169"/>
        <v/>
      </c>
      <c r="BV137" s="85" t="str">
        <f t="shared" si="170"/>
        <v/>
      </c>
      <c r="BW137" s="84" t="str">
        <f t="shared" si="171"/>
        <v/>
      </c>
      <c r="BX137" s="84" t="str">
        <f t="shared" si="172"/>
        <v/>
      </c>
      <c r="BY137" s="84" t="str">
        <f t="shared" si="173"/>
        <v/>
      </c>
      <c r="BZ137" s="85" t="str">
        <f t="shared" si="174"/>
        <v/>
      </c>
      <c r="CA137" s="84" t="str">
        <f t="shared" si="175"/>
        <v/>
      </c>
      <c r="CB137" s="84" t="str">
        <f t="shared" si="176"/>
        <v/>
      </c>
      <c r="CC137" s="84" t="str">
        <f t="shared" si="177"/>
        <v/>
      </c>
      <c r="CD137" s="84" t="str">
        <f t="shared" si="178"/>
        <v/>
      </c>
      <c r="CE137" s="84" t="str">
        <f t="shared" si="179"/>
        <v/>
      </c>
      <c r="CF137" s="84" t="str">
        <f t="shared" si="180"/>
        <v/>
      </c>
      <c r="CG137" s="84" t="str">
        <f t="shared" si="181"/>
        <v/>
      </c>
      <c r="CH137" s="84" t="str">
        <f t="shared" si="182"/>
        <v/>
      </c>
      <c r="CI137" s="84" t="str">
        <f t="shared" si="183"/>
        <v/>
      </c>
      <c r="CJ137" s="84" t="str">
        <f t="shared" si="184"/>
        <v/>
      </c>
      <c r="CK137" s="84" t="str">
        <f t="shared" si="185"/>
        <v/>
      </c>
      <c r="CL137" s="84" t="str">
        <f t="shared" si="186"/>
        <v/>
      </c>
      <c r="CM137" s="86" t="str">
        <f t="shared" si="187"/>
        <v/>
      </c>
    </row>
    <row r="138" spans="1:91" x14ac:dyDescent="0.2">
      <c r="A138" s="92"/>
      <c r="B138" s="74"/>
      <c r="C138" s="75"/>
      <c r="D138" s="75"/>
      <c r="E138" s="76"/>
      <c r="F138" s="76"/>
      <c r="G138" s="75"/>
      <c r="H138" s="76"/>
      <c r="I138" s="89"/>
      <c r="J138" s="90"/>
      <c r="K138" s="91"/>
      <c r="L138" s="77"/>
      <c r="M138" s="78"/>
      <c r="N138" s="78"/>
      <c r="O138" s="78"/>
      <c r="P138" s="80" t="str">
        <f t="shared" si="188"/>
        <v/>
      </c>
      <c r="Q138" s="78"/>
      <c r="R138" s="78"/>
      <c r="S138" s="80" t="str">
        <f t="shared" si="189"/>
        <v/>
      </c>
      <c r="T138" s="81"/>
      <c r="U138" s="82"/>
      <c r="V138" s="78"/>
      <c r="W138" s="78"/>
      <c r="X138" s="80" t="str">
        <f t="shared" si="190"/>
        <v/>
      </c>
      <c r="Y138" s="82"/>
      <c r="Z138" s="78"/>
      <c r="AA138" s="78"/>
      <c r="AB138" s="79" t="str">
        <f t="shared" si="191"/>
        <v/>
      </c>
      <c r="AC138" s="78"/>
      <c r="AD138" s="78"/>
      <c r="AE138" s="78"/>
      <c r="AF138" s="79" t="str">
        <f t="shared" si="192"/>
        <v/>
      </c>
      <c r="AG138" s="78"/>
      <c r="AH138" s="78"/>
      <c r="AI138" s="80" t="str">
        <f t="shared" si="193"/>
        <v/>
      </c>
      <c r="AJ138" s="82"/>
      <c r="AK138" s="78"/>
      <c r="AL138" s="78"/>
      <c r="AM138" s="79" t="str">
        <f t="shared" si="194"/>
        <v/>
      </c>
      <c r="AN138" s="78"/>
      <c r="AO138" s="78"/>
      <c r="AP138" s="78"/>
      <c r="AQ138" s="79" t="str">
        <f t="shared" si="195"/>
        <v/>
      </c>
      <c r="AR138" s="78"/>
      <c r="AS138" s="78"/>
      <c r="AT138" s="80" t="str">
        <f t="shared" si="196"/>
        <v/>
      </c>
      <c r="AU138" s="82"/>
      <c r="AV138" s="78"/>
      <c r="AW138" s="77"/>
      <c r="AX138" s="82"/>
      <c r="AY138" s="78"/>
      <c r="AZ138" s="78"/>
      <c r="BA138" s="82"/>
      <c r="BB138" s="77"/>
      <c r="BC138" s="83"/>
      <c r="BD138" s="83"/>
      <c r="BE138" s="163" t="str">
        <f t="shared" si="154"/>
        <v/>
      </c>
      <c r="BF138" s="85" t="str">
        <f>IF(A138="","",IF(K138="y",IF(#REF!="",((P138-X138)/BH138),IF(#REF!="",IF(AB138=P138,((AF138-X138)/BH138),((P138-X138)/(BH138+(AI138/100)))),IF(AQ138=X138,((P138-AQ138)/BH138),IF(AM138=AF138,((AQ138-X138)/BH138),((P138-X138)/(BH138+((AI138/100)+(AT138/100)))))))),(P138-X138)/BH138))</f>
        <v/>
      </c>
      <c r="BG138" s="84" t="str">
        <f t="shared" si="155"/>
        <v/>
      </c>
      <c r="BH138" s="85" t="str">
        <f t="shared" si="156"/>
        <v/>
      </c>
      <c r="BI138" s="84" t="str">
        <f t="shared" si="157"/>
        <v/>
      </c>
      <c r="BJ138" s="84" t="str">
        <f t="shared" si="158"/>
        <v/>
      </c>
      <c r="BK138" s="84" t="str">
        <f t="shared" si="159"/>
        <v/>
      </c>
      <c r="BL138" s="84" t="str">
        <f t="shared" si="160"/>
        <v/>
      </c>
      <c r="BM138" s="84" t="str">
        <f t="shared" si="161"/>
        <v/>
      </c>
      <c r="BN138" s="84" t="str">
        <f t="shared" si="162"/>
        <v/>
      </c>
      <c r="BO138" s="84" t="str">
        <f t="shared" si="163"/>
        <v/>
      </c>
      <c r="BP138" s="85" t="str">
        <f t="shared" si="164"/>
        <v/>
      </c>
      <c r="BQ138" s="84" t="str">
        <f t="shared" si="165"/>
        <v/>
      </c>
      <c r="BR138" s="84" t="str">
        <f t="shared" si="166"/>
        <v/>
      </c>
      <c r="BS138" s="84" t="str">
        <f t="shared" si="167"/>
        <v/>
      </c>
      <c r="BT138" s="84" t="str">
        <f t="shared" si="168"/>
        <v/>
      </c>
      <c r="BU138" s="84" t="str">
        <f t="shared" si="169"/>
        <v/>
      </c>
      <c r="BV138" s="85" t="str">
        <f t="shared" si="170"/>
        <v/>
      </c>
      <c r="BW138" s="84" t="str">
        <f t="shared" si="171"/>
        <v/>
      </c>
      <c r="BX138" s="84" t="str">
        <f t="shared" si="172"/>
        <v/>
      </c>
      <c r="BY138" s="84" t="str">
        <f t="shared" si="173"/>
        <v/>
      </c>
      <c r="BZ138" s="85" t="str">
        <f t="shared" si="174"/>
        <v/>
      </c>
      <c r="CA138" s="84" t="str">
        <f t="shared" si="175"/>
        <v/>
      </c>
      <c r="CB138" s="84" t="str">
        <f t="shared" si="176"/>
        <v/>
      </c>
      <c r="CC138" s="84" t="str">
        <f t="shared" si="177"/>
        <v/>
      </c>
      <c r="CD138" s="84" t="str">
        <f t="shared" si="178"/>
        <v/>
      </c>
      <c r="CE138" s="84" t="str">
        <f t="shared" si="179"/>
        <v/>
      </c>
      <c r="CF138" s="84" t="str">
        <f t="shared" si="180"/>
        <v/>
      </c>
      <c r="CG138" s="84" t="str">
        <f t="shared" si="181"/>
        <v/>
      </c>
      <c r="CH138" s="84" t="str">
        <f t="shared" si="182"/>
        <v/>
      </c>
      <c r="CI138" s="84" t="str">
        <f t="shared" si="183"/>
        <v/>
      </c>
      <c r="CJ138" s="84" t="str">
        <f t="shared" si="184"/>
        <v/>
      </c>
      <c r="CK138" s="84" t="str">
        <f t="shared" si="185"/>
        <v/>
      </c>
      <c r="CL138" s="84" t="str">
        <f t="shared" si="186"/>
        <v/>
      </c>
      <c r="CM138" s="86" t="str">
        <f t="shared" si="187"/>
        <v/>
      </c>
    </row>
    <row r="139" spans="1:91" x14ac:dyDescent="0.2">
      <c r="A139" s="92"/>
      <c r="B139" s="74"/>
      <c r="C139" s="75"/>
      <c r="D139" s="75"/>
      <c r="E139" s="76"/>
      <c r="F139" s="76"/>
      <c r="G139" s="75"/>
      <c r="H139" s="76"/>
      <c r="I139" s="89"/>
      <c r="J139" s="90"/>
      <c r="K139" s="91"/>
      <c r="L139" s="77"/>
      <c r="M139" s="78"/>
      <c r="N139" s="78"/>
      <c r="O139" s="78"/>
      <c r="P139" s="80" t="str">
        <f t="shared" si="188"/>
        <v/>
      </c>
      <c r="Q139" s="78"/>
      <c r="R139" s="78"/>
      <c r="S139" s="80" t="str">
        <f t="shared" si="189"/>
        <v/>
      </c>
      <c r="T139" s="81"/>
      <c r="U139" s="82"/>
      <c r="V139" s="78"/>
      <c r="W139" s="78"/>
      <c r="X139" s="80" t="str">
        <f t="shared" si="190"/>
        <v/>
      </c>
      <c r="Y139" s="82"/>
      <c r="Z139" s="78"/>
      <c r="AA139" s="78"/>
      <c r="AB139" s="79" t="str">
        <f t="shared" si="191"/>
        <v/>
      </c>
      <c r="AC139" s="78"/>
      <c r="AD139" s="78"/>
      <c r="AE139" s="78"/>
      <c r="AF139" s="79" t="str">
        <f t="shared" si="192"/>
        <v/>
      </c>
      <c r="AG139" s="78"/>
      <c r="AH139" s="78"/>
      <c r="AI139" s="80" t="str">
        <f t="shared" si="193"/>
        <v/>
      </c>
      <c r="AJ139" s="82"/>
      <c r="AK139" s="78"/>
      <c r="AL139" s="78"/>
      <c r="AM139" s="79" t="str">
        <f t="shared" si="194"/>
        <v/>
      </c>
      <c r="AN139" s="78"/>
      <c r="AO139" s="78"/>
      <c r="AP139" s="78"/>
      <c r="AQ139" s="79" t="str">
        <f t="shared" si="195"/>
        <v/>
      </c>
      <c r="AR139" s="78"/>
      <c r="AS139" s="78"/>
      <c r="AT139" s="80" t="str">
        <f t="shared" si="196"/>
        <v/>
      </c>
      <c r="AU139" s="82"/>
      <c r="AV139" s="78"/>
      <c r="AW139" s="77"/>
      <c r="AX139" s="82"/>
      <c r="AY139" s="78"/>
      <c r="AZ139" s="78"/>
      <c r="BA139" s="82"/>
      <c r="BB139" s="77"/>
      <c r="BC139" s="83"/>
      <c r="BD139" s="83"/>
      <c r="BE139" s="163" t="str">
        <f t="shared" si="154"/>
        <v/>
      </c>
      <c r="BF139" s="85" t="str">
        <f>IF(A139="","",IF(K139="y",IF(#REF!="",((P139-X139)/BH139),IF(#REF!="",IF(AB139=P139,((AF139-X139)/BH139),((P139-X139)/(BH139+(AI139/100)))),IF(AQ139=X139,((P139-AQ139)/BH139),IF(AM139=AF139,((AQ139-X139)/BH139),((P139-X139)/(BH139+((AI139/100)+(AT139/100)))))))),(P139-X139)/BH139))</f>
        <v/>
      </c>
      <c r="BG139" s="84" t="str">
        <f t="shared" si="155"/>
        <v/>
      </c>
      <c r="BH139" s="85" t="str">
        <f t="shared" si="156"/>
        <v/>
      </c>
      <c r="BI139" s="84" t="str">
        <f t="shared" si="157"/>
        <v/>
      </c>
      <c r="BJ139" s="84" t="str">
        <f t="shared" si="158"/>
        <v/>
      </c>
      <c r="BK139" s="84" t="str">
        <f t="shared" si="159"/>
        <v/>
      </c>
      <c r="BL139" s="84" t="str">
        <f t="shared" si="160"/>
        <v/>
      </c>
      <c r="BM139" s="84" t="str">
        <f t="shared" si="161"/>
        <v/>
      </c>
      <c r="BN139" s="84" t="str">
        <f t="shared" si="162"/>
        <v/>
      </c>
      <c r="BO139" s="84" t="str">
        <f t="shared" si="163"/>
        <v/>
      </c>
      <c r="BP139" s="85" t="str">
        <f t="shared" si="164"/>
        <v/>
      </c>
      <c r="BQ139" s="84" t="str">
        <f t="shared" si="165"/>
        <v/>
      </c>
      <c r="BR139" s="84" t="str">
        <f t="shared" si="166"/>
        <v/>
      </c>
      <c r="BS139" s="84" t="str">
        <f t="shared" si="167"/>
        <v/>
      </c>
      <c r="BT139" s="84" t="str">
        <f t="shared" si="168"/>
        <v/>
      </c>
      <c r="BU139" s="84" t="str">
        <f t="shared" si="169"/>
        <v/>
      </c>
      <c r="BV139" s="85" t="str">
        <f t="shared" si="170"/>
        <v/>
      </c>
      <c r="BW139" s="84" t="str">
        <f t="shared" si="171"/>
        <v/>
      </c>
      <c r="BX139" s="84" t="str">
        <f t="shared" si="172"/>
        <v/>
      </c>
      <c r="BY139" s="84" t="str">
        <f t="shared" si="173"/>
        <v/>
      </c>
      <c r="BZ139" s="85" t="str">
        <f t="shared" si="174"/>
        <v/>
      </c>
      <c r="CA139" s="84" t="str">
        <f t="shared" si="175"/>
        <v/>
      </c>
      <c r="CB139" s="84" t="str">
        <f t="shared" si="176"/>
        <v/>
      </c>
      <c r="CC139" s="84" t="str">
        <f t="shared" si="177"/>
        <v/>
      </c>
      <c r="CD139" s="84" t="str">
        <f t="shared" si="178"/>
        <v/>
      </c>
      <c r="CE139" s="84" t="str">
        <f t="shared" si="179"/>
        <v/>
      </c>
      <c r="CF139" s="84" t="str">
        <f t="shared" si="180"/>
        <v/>
      </c>
      <c r="CG139" s="84" t="str">
        <f t="shared" si="181"/>
        <v/>
      </c>
      <c r="CH139" s="84" t="str">
        <f t="shared" si="182"/>
        <v/>
      </c>
      <c r="CI139" s="84" t="str">
        <f t="shared" si="183"/>
        <v/>
      </c>
      <c r="CJ139" s="84" t="str">
        <f t="shared" si="184"/>
        <v/>
      </c>
      <c r="CK139" s="84" t="str">
        <f t="shared" si="185"/>
        <v/>
      </c>
      <c r="CL139" s="84" t="str">
        <f t="shared" si="186"/>
        <v/>
      </c>
      <c r="CM139" s="86" t="str">
        <f t="shared" si="187"/>
        <v/>
      </c>
    </row>
    <row r="140" spans="1:91" x14ac:dyDescent="0.2">
      <c r="A140" s="92"/>
      <c r="B140" s="74"/>
      <c r="C140" s="75"/>
      <c r="D140" s="75"/>
      <c r="E140" s="76"/>
      <c r="F140" s="76"/>
      <c r="G140" s="75"/>
      <c r="H140" s="76"/>
      <c r="I140" s="89"/>
      <c r="J140" s="90"/>
      <c r="K140" s="91"/>
      <c r="L140" s="77"/>
      <c r="M140" s="78"/>
      <c r="N140" s="78"/>
      <c r="O140" s="78"/>
      <c r="P140" s="80" t="str">
        <f t="shared" si="188"/>
        <v/>
      </c>
      <c r="Q140" s="78"/>
      <c r="R140" s="78"/>
      <c r="S140" s="80" t="str">
        <f t="shared" si="189"/>
        <v/>
      </c>
      <c r="T140" s="81"/>
      <c r="U140" s="82"/>
      <c r="V140" s="78"/>
      <c r="W140" s="78"/>
      <c r="X140" s="80" t="str">
        <f t="shared" si="190"/>
        <v/>
      </c>
      <c r="Y140" s="82"/>
      <c r="Z140" s="78"/>
      <c r="AA140" s="78"/>
      <c r="AB140" s="79" t="str">
        <f t="shared" si="191"/>
        <v/>
      </c>
      <c r="AC140" s="78"/>
      <c r="AD140" s="78"/>
      <c r="AE140" s="78"/>
      <c r="AF140" s="79" t="str">
        <f t="shared" si="192"/>
        <v/>
      </c>
      <c r="AG140" s="78"/>
      <c r="AH140" s="78"/>
      <c r="AI140" s="80" t="str">
        <f t="shared" si="193"/>
        <v/>
      </c>
      <c r="AJ140" s="82"/>
      <c r="AK140" s="78"/>
      <c r="AL140" s="78"/>
      <c r="AM140" s="79" t="str">
        <f t="shared" si="194"/>
        <v/>
      </c>
      <c r="AN140" s="78"/>
      <c r="AO140" s="78"/>
      <c r="AP140" s="78"/>
      <c r="AQ140" s="79" t="str">
        <f t="shared" si="195"/>
        <v/>
      </c>
      <c r="AR140" s="78"/>
      <c r="AS140" s="78"/>
      <c r="AT140" s="80" t="str">
        <f t="shared" si="196"/>
        <v/>
      </c>
      <c r="AU140" s="82"/>
      <c r="AV140" s="78"/>
      <c r="AW140" s="77"/>
      <c r="AX140" s="82"/>
      <c r="AY140" s="78"/>
      <c r="AZ140" s="78"/>
      <c r="BA140" s="82"/>
      <c r="BB140" s="77"/>
      <c r="BC140" s="83"/>
      <c r="BD140" s="83"/>
      <c r="BE140" s="163" t="str">
        <f t="shared" si="154"/>
        <v/>
      </c>
      <c r="BF140" s="85" t="str">
        <f>IF(A140="","",IF(K140="y",IF(#REF!="",((P140-X140)/BH140),IF(#REF!="",IF(AB140=P140,((AF140-X140)/BH140),((P140-X140)/(BH140+(AI140/100)))),IF(AQ140=X140,((P140-AQ140)/BH140),IF(AM140=AF140,((AQ140-X140)/BH140),((P140-X140)/(BH140+((AI140/100)+(AT140/100)))))))),(P140-X140)/BH140))</f>
        <v/>
      </c>
      <c r="BG140" s="84" t="str">
        <f t="shared" si="155"/>
        <v/>
      </c>
      <c r="BH140" s="85" t="str">
        <f t="shared" si="156"/>
        <v/>
      </c>
      <c r="BI140" s="84" t="str">
        <f t="shared" si="157"/>
        <v/>
      </c>
      <c r="BJ140" s="84" t="str">
        <f t="shared" si="158"/>
        <v/>
      </c>
      <c r="BK140" s="84" t="str">
        <f t="shared" si="159"/>
        <v/>
      </c>
      <c r="BL140" s="84" t="str">
        <f t="shared" si="160"/>
        <v/>
      </c>
      <c r="BM140" s="84" t="str">
        <f t="shared" si="161"/>
        <v/>
      </c>
      <c r="BN140" s="84" t="str">
        <f t="shared" si="162"/>
        <v/>
      </c>
      <c r="BO140" s="84" t="str">
        <f t="shared" si="163"/>
        <v/>
      </c>
      <c r="BP140" s="85" t="str">
        <f t="shared" si="164"/>
        <v/>
      </c>
      <c r="BQ140" s="84" t="str">
        <f t="shared" si="165"/>
        <v/>
      </c>
      <c r="BR140" s="84" t="str">
        <f t="shared" si="166"/>
        <v/>
      </c>
      <c r="BS140" s="84" t="str">
        <f t="shared" si="167"/>
        <v/>
      </c>
      <c r="BT140" s="84" t="str">
        <f t="shared" si="168"/>
        <v/>
      </c>
      <c r="BU140" s="84" t="str">
        <f t="shared" si="169"/>
        <v/>
      </c>
      <c r="BV140" s="85" t="str">
        <f t="shared" si="170"/>
        <v/>
      </c>
      <c r="BW140" s="84" t="str">
        <f t="shared" si="171"/>
        <v/>
      </c>
      <c r="BX140" s="84" t="str">
        <f t="shared" si="172"/>
        <v/>
      </c>
      <c r="BY140" s="84" t="str">
        <f t="shared" si="173"/>
        <v/>
      </c>
      <c r="BZ140" s="85" t="str">
        <f t="shared" si="174"/>
        <v/>
      </c>
      <c r="CA140" s="84" t="str">
        <f t="shared" si="175"/>
        <v/>
      </c>
      <c r="CB140" s="84" t="str">
        <f t="shared" si="176"/>
        <v/>
      </c>
      <c r="CC140" s="84" t="str">
        <f t="shared" si="177"/>
        <v/>
      </c>
      <c r="CD140" s="84" t="str">
        <f t="shared" si="178"/>
        <v/>
      </c>
      <c r="CE140" s="84" t="str">
        <f t="shared" si="179"/>
        <v/>
      </c>
      <c r="CF140" s="84" t="str">
        <f t="shared" si="180"/>
        <v/>
      </c>
      <c r="CG140" s="84" t="str">
        <f t="shared" si="181"/>
        <v/>
      </c>
      <c r="CH140" s="84" t="str">
        <f t="shared" si="182"/>
        <v/>
      </c>
      <c r="CI140" s="84" t="str">
        <f t="shared" si="183"/>
        <v/>
      </c>
      <c r="CJ140" s="84" t="str">
        <f t="shared" si="184"/>
        <v/>
      </c>
      <c r="CK140" s="84" t="str">
        <f t="shared" si="185"/>
        <v/>
      </c>
      <c r="CL140" s="84" t="str">
        <f t="shared" si="186"/>
        <v/>
      </c>
      <c r="CM140" s="86" t="str">
        <f t="shared" si="187"/>
        <v/>
      </c>
    </row>
    <row r="141" spans="1:91" x14ac:dyDescent="0.2">
      <c r="A141" s="92"/>
      <c r="B141" s="74"/>
      <c r="C141" s="75"/>
      <c r="D141" s="75"/>
      <c r="E141" s="76"/>
      <c r="F141" s="76"/>
      <c r="G141" s="75"/>
      <c r="H141" s="76"/>
      <c r="I141" s="89"/>
      <c r="J141" s="90"/>
      <c r="K141" s="91"/>
      <c r="L141" s="77"/>
      <c r="M141" s="78"/>
      <c r="N141" s="78"/>
      <c r="O141" s="78"/>
      <c r="P141" s="80" t="str">
        <f t="shared" si="188"/>
        <v/>
      </c>
      <c r="Q141" s="78"/>
      <c r="R141" s="78"/>
      <c r="S141" s="80" t="str">
        <f t="shared" si="189"/>
        <v/>
      </c>
      <c r="T141" s="81"/>
      <c r="U141" s="82"/>
      <c r="V141" s="78"/>
      <c r="W141" s="78"/>
      <c r="X141" s="80" t="str">
        <f t="shared" si="190"/>
        <v/>
      </c>
      <c r="Y141" s="82"/>
      <c r="Z141" s="78"/>
      <c r="AA141" s="78"/>
      <c r="AB141" s="79" t="str">
        <f t="shared" si="191"/>
        <v/>
      </c>
      <c r="AC141" s="78"/>
      <c r="AD141" s="78"/>
      <c r="AE141" s="78"/>
      <c r="AF141" s="79" t="str">
        <f t="shared" si="192"/>
        <v/>
      </c>
      <c r="AG141" s="78"/>
      <c r="AH141" s="78"/>
      <c r="AI141" s="80" t="str">
        <f t="shared" si="193"/>
        <v/>
      </c>
      <c r="AJ141" s="82"/>
      <c r="AK141" s="78"/>
      <c r="AL141" s="78"/>
      <c r="AM141" s="79" t="str">
        <f t="shared" si="194"/>
        <v/>
      </c>
      <c r="AN141" s="78"/>
      <c r="AO141" s="78"/>
      <c r="AP141" s="78"/>
      <c r="AQ141" s="79" t="str">
        <f t="shared" si="195"/>
        <v/>
      </c>
      <c r="AR141" s="78"/>
      <c r="AS141" s="78"/>
      <c r="AT141" s="80" t="str">
        <f t="shared" si="196"/>
        <v/>
      </c>
      <c r="AU141" s="82"/>
      <c r="AV141" s="78"/>
      <c r="AW141" s="77"/>
      <c r="AX141" s="82"/>
      <c r="AY141" s="78"/>
      <c r="AZ141" s="78"/>
      <c r="BA141" s="82"/>
      <c r="BB141" s="77"/>
      <c r="BC141" s="83"/>
      <c r="BD141" s="83"/>
      <c r="BE141" s="163" t="str">
        <f t="shared" si="154"/>
        <v/>
      </c>
      <c r="BF141" s="85" t="str">
        <f>IF(A141="","",IF(K141="y",IF(#REF!="",((P141-X141)/BH141),IF(#REF!="",IF(AB141=P141,((AF141-X141)/BH141),((P141-X141)/(BH141+(AI141/100)))),IF(AQ141=X141,((P141-AQ141)/BH141),IF(AM141=AF141,((AQ141-X141)/BH141),((P141-X141)/(BH141+((AI141/100)+(AT141/100)))))))),(P141-X141)/BH141))</f>
        <v/>
      </c>
      <c r="BG141" s="84" t="str">
        <f t="shared" si="155"/>
        <v/>
      </c>
      <c r="BH141" s="85" t="str">
        <f t="shared" si="156"/>
        <v/>
      </c>
      <c r="BI141" s="84" t="str">
        <f t="shared" si="157"/>
        <v/>
      </c>
      <c r="BJ141" s="84" t="str">
        <f t="shared" si="158"/>
        <v/>
      </c>
      <c r="BK141" s="84" t="str">
        <f t="shared" si="159"/>
        <v/>
      </c>
      <c r="BL141" s="84" t="str">
        <f t="shared" si="160"/>
        <v/>
      </c>
      <c r="BM141" s="84" t="str">
        <f t="shared" si="161"/>
        <v/>
      </c>
      <c r="BN141" s="84" t="str">
        <f t="shared" si="162"/>
        <v/>
      </c>
      <c r="BO141" s="84" t="str">
        <f t="shared" si="163"/>
        <v/>
      </c>
      <c r="BP141" s="85" t="str">
        <f t="shared" si="164"/>
        <v/>
      </c>
      <c r="BQ141" s="84" t="str">
        <f t="shared" si="165"/>
        <v/>
      </c>
      <c r="BR141" s="84" t="str">
        <f t="shared" si="166"/>
        <v/>
      </c>
      <c r="BS141" s="84" t="str">
        <f t="shared" si="167"/>
        <v/>
      </c>
      <c r="BT141" s="84" t="str">
        <f t="shared" si="168"/>
        <v/>
      </c>
      <c r="BU141" s="84" t="str">
        <f t="shared" si="169"/>
        <v/>
      </c>
      <c r="BV141" s="85" t="str">
        <f t="shared" si="170"/>
        <v/>
      </c>
      <c r="BW141" s="84" t="str">
        <f t="shared" si="171"/>
        <v/>
      </c>
      <c r="BX141" s="84" t="str">
        <f t="shared" si="172"/>
        <v/>
      </c>
      <c r="BY141" s="84" t="str">
        <f t="shared" si="173"/>
        <v/>
      </c>
      <c r="BZ141" s="85" t="str">
        <f t="shared" si="174"/>
        <v/>
      </c>
      <c r="CA141" s="84" t="str">
        <f t="shared" si="175"/>
        <v/>
      </c>
      <c r="CB141" s="84" t="str">
        <f t="shared" si="176"/>
        <v/>
      </c>
      <c r="CC141" s="84" t="str">
        <f t="shared" si="177"/>
        <v/>
      </c>
      <c r="CD141" s="84" t="str">
        <f t="shared" si="178"/>
        <v/>
      </c>
      <c r="CE141" s="84" t="str">
        <f t="shared" si="179"/>
        <v/>
      </c>
      <c r="CF141" s="84" t="str">
        <f t="shared" si="180"/>
        <v/>
      </c>
      <c r="CG141" s="84" t="str">
        <f t="shared" si="181"/>
        <v/>
      </c>
      <c r="CH141" s="84" t="str">
        <f t="shared" si="182"/>
        <v/>
      </c>
      <c r="CI141" s="84" t="str">
        <f t="shared" si="183"/>
        <v/>
      </c>
      <c r="CJ141" s="84" t="str">
        <f t="shared" si="184"/>
        <v/>
      </c>
      <c r="CK141" s="84" t="str">
        <f t="shared" si="185"/>
        <v/>
      </c>
      <c r="CL141" s="84" t="str">
        <f t="shared" si="186"/>
        <v/>
      </c>
      <c r="CM141" s="86" t="str">
        <f t="shared" si="187"/>
        <v/>
      </c>
    </row>
    <row r="142" spans="1:91" x14ac:dyDescent="0.2">
      <c r="A142" s="92"/>
      <c r="B142" s="74"/>
      <c r="C142" s="75"/>
      <c r="D142" s="75"/>
      <c r="E142" s="76"/>
      <c r="F142" s="76"/>
      <c r="G142" s="75"/>
      <c r="H142" s="76"/>
      <c r="I142" s="89"/>
      <c r="J142" s="90"/>
      <c r="K142" s="91"/>
      <c r="L142" s="77"/>
      <c r="M142" s="78"/>
      <c r="N142" s="78"/>
      <c r="O142" s="78"/>
      <c r="P142" s="80" t="str">
        <f t="shared" si="188"/>
        <v/>
      </c>
      <c r="Q142" s="78"/>
      <c r="R142" s="78"/>
      <c r="S142" s="80" t="str">
        <f t="shared" si="189"/>
        <v/>
      </c>
      <c r="T142" s="81"/>
      <c r="U142" s="82"/>
      <c r="V142" s="78"/>
      <c r="W142" s="78"/>
      <c r="X142" s="80" t="str">
        <f t="shared" si="190"/>
        <v/>
      </c>
      <c r="Y142" s="82"/>
      <c r="Z142" s="78"/>
      <c r="AA142" s="78"/>
      <c r="AB142" s="79" t="str">
        <f t="shared" si="191"/>
        <v/>
      </c>
      <c r="AC142" s="78"/>
      <c r="AD142" s="78"/>
      <c r="AE142" s="78"/>
      <c r="AF142" s="79" t="str">
        <f t="shared" si="192"/>
        <v/>
      </c>
      <c r="AG142" s="78"/>
      <c r="AH142" s="78"/>
      <c r="AI142" s="80" t="str">
        <f t="shared" si="193"/>
        <v/>
      </c>
      <c r="AJ142" s="82"/>
      <c r="AK142" s="78"/>
      <c r="AL142" s="78"/>
      <c r="AM142" s="79" t="str">
        <f t="shared" si="194"/>
        <v/>
      </c>
      <c r="AN142" s="78"/>
      <c r="AO142" s="78"/>
      <c r="AP142" s="78"/>
      <c r="AQ142" s="79" t="str">
        <f t="shared" si="195"/>
        <v/>
      </c>
      <c r="AR142" s="78"/>
      <c r="AS142" s="78"/>
      <c r="AT142" s="80" t="str">
        <f t="shared" si="196"/>
        <v/>
      </c>
      <c r="AU142" s="82"/>
      <c r="AV142" s="78"/>
      <c r="AW142" s="77"/>
      <c r="AX142" s="82"/>
      <c r="AY142" s="78"/>
      <c r="AZ142" s="78"/>
      <c r="BA142" s="82"/>
      <c r="BB142" s="77"/>
      <c r="BC142" s="83"/>
      <c r="BD142" s="83"/>
      <c r="BE142" s="163" t="str">
        <f t="shared" si="154"/>
        <v/>
      </c>
      <c r="BF142" s="85" t="str">
        <f>IF(A142="","",IF(K142="y",IF(#REF!="",((P142-X142)/BH142),IF(#REF!="",IF(AB142=P142,((AF142-X142)/BH142),((P142-X142)/(BH142+(AI142/100)))),IF(AQ142=X142,((P142-AQ142)/BH142),IF(AM142=AF142,((AQ142-X142)/BH142),((P142-X142)/(BH142+((AI142/100)+(AT142/100)))))))),(P142-X142)/BH142))</f>
        <v/>
      </c>
      <c r="BG142" s="84" t="str">
        <f t="shared" si="155"/>
        <v/>
      </c>
      <c r="BH142" s="85" t="str">
        <f t="shared" si="156"/>
        <v/>
      </c>
      <c r="BI142" s="84" t="str">
        <f t="shared" si="157"/>
        <v/>
      </c>
      <c r="BJ142" s="84" t="str">
        <f t="shared" si="158"/>
        <v/>
      </c>
      <c r="BK142" s="84" t="str">
        <f t="shared" si="159"/>
        <v/>
      </c>
      <c r="BL142" s="84" t="str">
        <f t="shared" si="160"/>
        <v/>
      </c>
      <c r="BM142" s="84" t="str">
        <f t="shared" si="161"/>
        <v/>
      </c>
      <c r="BN142" s="84" t="str">
        <f t="shared" si="162"/>
        <v/>
      </c>
      <c r="BO142" s="84" t="str">
        <f t="shared" si="163"/>
        <v/>
      </c>
      <c r="BP142" s="85" t="str">
        <f t="shared" si="164"/>
        <v/>
      </c>
      <c r="BQ142" s="84" t="str">
        <f t="shared" si="165"/>
        <v/>
      </c>
      <c r="BR142" s="84" t="str">
        <f t="shared" si="166"/>
        <v/>
      </c>
      <c r="BS142" s="84" t="str">
        <f t="shared" si="167"/>
        <v/>
      </c>
      <c r="BT142" s="84" t="str">
        <f t="shared" si="168"/>
        <v/>
      </c>
      <c r="BU142" s="84" t="str">
        <f t="shared" si="169"/>
        <v/>
      </c>
      <c r="BV142" s="85" t="str">
        <f t="shared" si="170"/>
        <v/>
      </c>
      <c r="BW142" s="84" t="str">
        <f t="shared" si="171"/>
        <v/>
      </c>
      <c r="BX142" s="84" t="str">
        <f t="shared" si="172"/>
        <v/>
      </c>
      <c r="BY142" s="84" t="str">
        <f t="shared" si="173"/>
        <v/>
      </c>
      <c r="BZ142" s="85" t="str">
        <f t="shared" si="174"/>
        <v/>
      </c>
      <c r="CA142" s="84" t="str">
        <f t="shared" si="175"/>
        <v/>
      </c>
      <c r="CB142" s="84" t="str">
        <f t="shared" si="176"/>
        <v/>
      </c>
      <c r="CC142" s="84" t="str">
        <f t="shared" si="177"/>
        <v/>
      </c>
      <c r="CD142" s="84" t="str">
        <f t="shared" si="178"/>
        <v/>
      </c>
      <c r="CE142" s="84" t="str">
        <f t="shared" si="179"/>
        <v/>
      </c>
      <c r="CF142" s="84" t="str">
        <f t="shared" si="180"/>
        <v/>
      </c>
      <c r="CG142" s="84" t="str">
        <f t="shared" si="181"/>
        <v/>
      </c>
      <c r="CH142" s="84" t="str">
        <f t="shared" si="182"/>
        <v/>
      </c>
      <c r="CI142" s="84" t="str">
        <f t="shared" si="183"/>
        <v/>
      </c>
      <c r="CJ142" s="84" t="str">
        <f t="shared" si="184"/>
        <v/>
      </c>
      <c r="CK142" s="84" t="str">
        <f t="shared" si="185"/>
        <v/>
      </c>
      <c r="CL142" s="84" t="str">
        <f t="shared" si="186"/>
        <v/>
      </c>
      <c r="CM142" s="86" t="str">
        <f t="shared" si="187"/>
        <v/>
      </c>
    </row>
    <row r="143" spans="1:91" x14ac:dyDescent="0.2">
      <c r="A143" s="92"/>
      <c r="B143" s="74"/>
      <c r="C143" s="75"/>
      <c r="D143" s="75"/>
      <c r="E143" s="76"/>
      <c r="F143" s="76"/>
      <c r="G143" s="75"/>
      <c r="H143" s="76"/>
      <c r="I143" s="89"/>
      <c r="J143" s="90"/>
      <c r="K143" s="91"/>
      <c r="L143" s="77"/>
      <c r="M143" s="78"/>
      <c r="N143" s="78"/>
      <c r="O143" s="78"/>
      <c r="P143" s="80" t="str">
        <f t="shared" si="188"/>
        <v/>
      </c>
      <c r="Q143" s="78"/>
      <c r="R143" s="78"/>
      <c r="S143" s="80" t="str">
        <f t="shared" si="189"/>
        <v/>
      </c>
      <c r="T143" s="81"/>
      <c r="U143" s="82"/>
      <c r="V143" s="78"/>
      <c r="W143" s="78"/>
      <c r="X143" s="80" t="str">
        <f t="shared" si="190"/>
        <v/>
      </c>
      <c r="Y143" s="82"/>
      <c r="Z143" s="78"/>
      <c r="AA143" s="78"/>
      <c r="AB143" s="79" t="str">
        <f t="shared" si="191"/>
        <v/>
      </c>
      <c r="AC143" s="78"/>
      <c r="AD143" s="78"/>
      <c r="AE143" s="78"/>
      <c r="AF143" s="79" t="str">
        <f t="shared" si="192"/>
        <v/>
      </c>
      <c r="AG143" s="78"/>
      <c r="AH143" s="78"/>
      <c r="AI143" s="80" t="str">
        <f t="shared" si="193"/>
        <v/>
      </c>
      <c r="AJ143" s="82"/>
      <c r="AK143" s="78"/>
      <c r="AL143" s="78"/>
      <c r="AM143" s="79" t="str">
        <f t="shared" si="194"/>
        <v/>
      </c>
      <c r="AN143" s="78"/>
      <c r="AO143" s="78"/>
      <c r="AP143" s="78"/>
      <c r="AQ143" s="79" t="str">
        <f t="shared" si="195"/>
        <v/>
      </c>
      <c r="AR143" s="78"/>
      <c r="AS143" s="78"/>
      <c r="AT143" s="80" t="str">
        <f t="shared" si="196"/>
        <v/>
      </c>
      <c r="AU143" s="82"/>
      <c r="AV143" s="78"/>
      <c r="AW143" s="77"/>
      <c r="AX143" s="82"/>
      <c r="AY143" s="78"/>
      <c r="AZ143" s="78"/>
      <c r="BA143" s="82"/>
      <c r="BB143" s="77"/>
      <c r="BC143" s="83"/>
      <c r="BD143" s="83"/>
      <c r="BE143" s="163" t="str">
        <f t="shared" si="154"/>
        <v/>
      </c>
      <c r="BF143" s="85" t="str">
        <f>IF(A143="","",IF(K143="y",IF(#REF!="",((P143-X143)/BH143),IF(#REF!="",IF(AB143=P143,((AF143-X143)/BH143),((P143-X143)/(BH143+(AI143/100)))),IF(AQ143=X143,((P143-AQ143)/BH143),IF(AM143=AF143,((AQ143-X143)/BH143),((P143-X143)/(BH143+((AI143/100)+(AT143/100)))))))),(P143-X143)/BH143))</f>
        <v/>
      </c>
      <c r="BG143" s="84" t="str">
        <f t="shared" si="155"/>
        <v/>
      </c>
      <c r="BH143" s="85" t="str">
        <f t="shared" si="156"/>
        <v/>
      </c>
      <c r="BI143" s="84" t="str">
        <f t="shared" si="157"/>
        <v/>
      </c>
      <c r="BJ143" s="84" t="str">
        <f t="shared" si="158"/>
        <v/>
      </c>
      <c r="BK143" s="84" t="str">
        <f t="shared" si="159"/>
        <v/>
      </c>
      <c r="BL143" s="84" t="str">
        <f t="shared" si="160"/>
        <v/>
      </c>
      <c r="BM143" s="84" t="str">
        <f t="shared" si="161"/>
        <v/>
      </c>
      <c r="BN143" s="84" t="str">
        <f t="shared" si="162"/>
        <v/>
      </c>
      <c r="BO143" s="84" t="str">
        <f t="shared" si="163"/>
        <v/>
      </c>
      <c r="BP143" s="85" t="str">
        <f t="shared" si="164"/>
        <v/>
      </c>
      <c r="BQ143" s="84" t="str">
        <f t="shared" si="165"/>
        <v/>
      </c>
      <c r="BR143" s="84" t="str">
        <f t="shared" si="166"/>
        <v/>
      </c>
      <c r="BS143" s="84" t="str">
        <f t="shared" si="167"/>
        <v/>
      </c>
      <c r="BT143" s="84" t="str">
        <f t="shared" si="168"/>
        <v/>
      </c>
      <c r="BU143" s="84" t="str">
        <f t="shared" si="169"/>
        <v/>
      </c>
      <c r="BV143" s="85" t="str">
        <f t="shared" si="170"/>
        <v/>
      </c>
      <c r="BW143" s="84" t="str">
        <f t="shared" si="171"/>
        <v/>
      </c>
      <c r="BX143" s="84" t="str">
        <f t="shared" si="172"/>
        <v/>
      </c>
      <c r="BY143" s="84" t="str">
        <f t="shared" si="173"/>
        <v/>
      </c>
      <c r="BZ143" s="85" t="str">
        <f t="shared" si="174"/>
        <v/>
      </c>
      <c r="CA143" s="84" t="str">
        <f t="shared" si="175"/>
        <v/>
      </c>
      <c r="CB143" s="84" t="str">
        <f t="shared" si="176"/>
        <v/>
      </c>
      <c r="CC143" s="84" t="str">
        <f t="shared" si="177"/>
        <v/>
      </c>
      <c r="CD143" s="84" t="str">
        <f t="shared" si="178"/>
        <v/>
      </c>
      <c r="CE143" s="84" t="str">
        <f t="shared" si="179"/>
        <v/>
      </c>
      <c r="CF143" s="84" t="str">
        <f t="shared" si="180"/>
        <v/>
      </c>
      <c r="CG143" s="84" t="str">
        <f t="shared" si="181"/>
        <v/>
      </c>
      <c r="CH143" s="84" t="str">
        <f t="shared" si="182"/>
        <v/>
      </c>
      <c r="CI143" s="84" t="str">
        <f t="shared" si="183"/>
        <v/>
      </c>
      <c r="CJ143" s="84" t="str">
        <f t="shared" si="184"/>
        <v/>
      </c>
      <c r="CK143" s="84" t="str">
        <f t="shared" si="185"/>
        <v/>
      </c>
      <c r="CL143" s="84" t="str">
        <f t="shared" si="186"/>
        <v/>
      </c>
      <c r="CM143" s="86" t="str">
        <f t="shared" si="187"/>
        <v/>
      </c>
    </row>
    <row r="144" spans="1:91" x14ac:dyDescent="0.2">
      <c r="A144" s="73"/>
      <c r="B144" s="94"/>
      <c r="C144" s="75"/>
      <c r="D144" s="75"/>
      <c r="E144" s="76"/>
      <c r="F144" s="76"/>
      <c r="G144" s="76"/>
      <c r="H144" s="75"/>
      <c r="I144" s="95"/>
      <c r="J144" s="103"/>
      <c r="K144" s="104"/>
      <c r="L144" s="77"/>
      <c r="M144" s="78"/>
      <c r="N144" s="78"/>
      <c r="O144" s="78"/>
      <c r="P144" s="80" t="str">
        <f t="shared" si="188"/>
        <v/>
      </c>
      <c r="Q144" s="78"/>
      <c r="R144" s="78"/>
      <c r="S144" s="80" t="str">
        <f t="shared" si="189"/>
        <v/>
      </c>
      <c r="T144" s="81"/>
      <c r="U144" s="82"/>
      <c r="V144" s="78"/>
      <c r="W144" s="78"/>
      <c r="X144" s="80" t="str">
        <f t="shared" si="190"/>
        <v/>
      </c>
      <c r="Y144" s="82"/>
      <c r="Z144" s="78"/>
      <c r="AA144" s="78"/>
      <c r="AB144" s="79" t="str">
        <f t="shared" si="191"/>
        <v/>
      </c>
      <c r="AC144" s="78"/>
      <c r="AD144" s="78"/>
      <c r="AE144" s="78"/>
      <c r="AF144" s="79" t="str">
        <f t="shared" si="192"/>
        <v/>
      </c>
      <c r="AG144" s="78"/>
      <c r="AH144" s="78"/>
      <c r="AI144" s="80" t="str">
        <f t="shared" si="193"/>
        <v/>
      </c>
      <c r="AJ144" s="82"/>
      <c r="AK144" s="78"/>
      <c r="AL144" s="78"/>
      <c r="AM144" s="79" t="str">
        <f t="shared" si="194"/>
        <v/>
      </c>
      <c r="AN144" s="78"/>
      <c r="AO144" s="78"/>
      <c r="AP144" s="78"/>
      <c r="AQ144" s="79" t="str">
        <f t="shared" si="195"/>
        <v/>
      </c>
      <c r="AR144" s="78"/>
      <c r="AS144" s="78"/>
      <c r="AT144" s="80" t="str">
        <f t="shared" si="196"/>
        <v/>
      </c>
      <c r="AU144" s="82"/>
      <c r="AV144" s="78"/>
      <c r="AW144" s="77"/>
      <c r="AX144" s="82"/>
      <c r="AY144" s="78"/>
      <c r="AZ144" s="78"/>
      <c r="BA144" s="82"/>
      <c r="BB144" s="77"/>
      <c r="BC144" s="83"/>
      <c r="BD144" s="83"/>
      <c r="BE144" s="163" t="str">
        <f t="shared" si="154"/>
        <v/>
      </c>
      <c r="BF144" s="85" t="str">
        <f>IF(A144="","",IF(K144="y",IF(#REF!="",((P144-X144)/BH144),IF(#REF!="",IF(AB144=P144,((AF144-X144)/BH144),((P144-X144)/(BH144+(AI144/100)))),IF(AQ144=X144,((P144-AQ144)/BH144),IF(AM144=AF144,((AQ144-X144)/BH144),((P144-X144)/(BH144+((AI144/100)+(AT144/100)))))))),(P144-X144)/BH144))</f>
        <v/>
      </c>
      <c r="BG144" s="84" t="str">
        <f t="shared" si="155"/>
        <v/>
      </c>
      <c r="BH144" s="85" t="str">
        <f t="shared" si="156"/>
        <v/>
      </c>
      <c r="BI144" s="84" t="str">
        <f t="shared" si="157"/>
        <v/>
      </c>
      <c r="BJ144" s="84" t="str">
        <f t="shared" si="158"/>
        <v/>
      </c>
      <c r="BK144" s="84" t="str">
        <f t="shared" si="159"/>
        <v/>
      </c>
      <c r="BL144" s="84" t="str">
        <f t="shared" si="160"/>
        <v/>
      </c>
      <c r="BM144" s="84" t="str">
        <f t="shared" si="161"/>
        <v/>
      </c>
      <c r="BN144" s="84" t="str">
        <f t="shared" si="162"/>
        <v/>
      </c>
      <c r="BO144" s="84" t="str">
        <f t="shared" si="163"/>
        <v/>
      </c>
      <c r="BP144" s="85" t="str">
        <f t="shared" si="164"/>
        <v/>
      </c>
      <c r="BQ144" s="84" t="str">
        <f t="shared" si="165"/>
        <v/>
      </c>
      <c r="BR144" s="84" t="str">
        <f t="shared" si="166"/>
        <v/>
      </c>
      <c r="BS144" s="84" t="str">
        <f t="shared" si="167"/>
        <v/>
      </c>
      <c r="BT144" s="84" t="str">
        <f t="shared" si="168"/>
        <v/>
      </c>
      <c r="BU144" s="84" t="str">
        <f t="shared" si="169"/>
        <v/>
      </c>
      <c r="BV144" s="85" t="str">
        <f t="shared" si="170"/>
        <v/>
      </c>
      <c r="BW144" s="84" t="str">
        <f t="shared" si="171"/>
        <v/>
      </c>
      <c r="BX144" s="84" t="str">
        <f t="shared" si="172"/>
        <v/>
      </c>
      <c r="BY144" s="84" t="str">
        <f t="shared" si="173"/>
        <v/>
      </c>
      <c r="BZ144" s="85" t="str">
        <f t="shared" si="174"/>
        <v/>
      </c>
      <c r="CA144" s="84" t="str">
        <f t="shared" si="175"/>
        <v/>
      </c>
      <c r="CB144" s="84" t="str">
        <f t="shared" si="176"/>
        <v/>
      </c>
      <c r="CC144" s="84" t="str">
        <f t="shared" si="177"/>
        <v/>
      </c>
      <c r="CD144" s="84" t="str">
        <f t="shared" si="178"/>
        <v/>
      </c>
      <c r="CE144" s="84" t="str">
        <f t="shared" si="179"/>
        <v/>
      </c>
      <c r="CF144" s="84" t="str">
        <f t="shared" si="180"/>
        <v/>
      </c>
      <c r="CG144" s="84" t="str">
        <f t="shared" si="181"/>
        <v/>
      </c>
      <c r="CH144" s="84" t="str">
        <f t="shared" si="182"/>
        <v/>
      </c>
      <c r="CI144" s="84" t="str">
        <f t="shared" si="183"/>
        <v/>
      </c>
      <c r="CJ144" s="84" t="str">
        <f t="shared" si="184"/>
        <v/>
      </c>
      <c r="CK144" s="84" t="str">
        <f t="shared" si="185"/>
        <v/>
      </c>
      <c r="CL144" s="84" t="str">
        <f t="shared" si="186"/>
        <v/>
      </c>
      <c r="CM144" s="86" t="str">
        <f t="shared" si="187"/>
        <v/>
      </c>
    </row>
    <row r="145" spans="1:91" ht="15" thickBot="1" x14ac:dyDescent="0.25">
      <c r="A145" s="106"/>
      <c r="B145" s="107"/>
      <c r="C145" s="108"/>
      <c r="D145" s="108"/>
      <c r="E145" s="109"/>
      <c r="F145" s="109"/>
      <c r="G145" s="109"/>
      <c r="H145" s="108"/>
      <c r="I145" s="110"/>
      <c r="J145" s="111"/>
      <c r="K145" s="112"/>
      <c r="L145" s="113"/>
      <c r="M145" s="114"/>
      <c r="N145" s="114"/>
      <c r="O145" s="114"/>
      <c r="P145" s="116" t="str">
        <f t="shared" si="188"/>
        <v/>
      </c>
      <c r="Q145" s="114"/>
      <c r="R145" s="114"/>
      <c r="S145" s="116" t="str">
        <f t="shared" si="189"/>
        <v/>
      </c>
      <c r="T145" s="117"/>
      <c r="U145" s="118"/>
      <c r="V145" s="114"/>
      <c r="W145" s="114"/>
      <c r="X145" s="116" t="str">
        <f t="shared" si="190"/>
        <v/>
      </c>
      <c r="Y145" s="118"/>
      <c r="Z145" s="114"/>
      <c r="AA145" s="114"/>
      <c r="AB145" s="115" t="str">
        <f t="shared" si="191"/>
        <v/>
      </c>
      <c r="AC145" s="114"/>
      <c r="AD145" s="114"/>
      <c r="AE145" s="114"/>
      <c r="AF145" s="115" t="str">
        <f t="shared" si="192"/>
        <v/>
      </c>
      <c r="AG145" s="114"/>
      <c r="AH145" s="114"/>
      <c r="AI145" s="116" t="str">
        <f t="shared" si="193"/>
        <v/>
      </c>
      <c r="AJ145" s="118"/>
      <c r="AK145" s="114"/>
      <c r="AL145" s="114"/>
      <c r="AM145" s="115" t="str">
        <f t="shared" si="194"/>
        <v/>
      </c>
      <c r="AN145" s="114"/>
      <c r="AO145" s="114"/>
      <c r="AP145" s="114"/>
      <c r="AQ145" s="115" t="str">
        <f t="shared" si="195"/>
        <v/>
      </c>
      <c r="AR145" s="114"/>
      <c r="AS145" s="114"/>
      <c r="AT145" s="116" t="str">
        <f t="shared" si="196"/>
        <v/>
      </c>
      <c r="AU145" s="118"/>
      <c r="AV145" s="114"/>
      <c r="AW145" s="113"/>
      <c r="AX145" s="118"/>
      <c r="AY145" s="114"/>
      <c r="AZ145" s="114"/>
      <c r="BA145" s="118"/>
      <c r="BB145" s="113"/>
      <c r="BC145" s="119"/>
      <c r="BD145" s="119"/>
      <c r="BE145" s="164" t="str">
        <f t="shared" si="154"/>
        <v/>
      </c>
      <c r="BF145" s="121" t="str">
        <f>IF(A145="","",IF(K145="y",IF(#REF!="",((P145-X145)/BH145),IF(#REF!="",IF(AB145=P145,((AF145-X145)/BH145),((P145-X145)/(BH145+(AI145/100)))),IF(AQ145=X145,((P145-AQ145)/BH145),IF(AM145=AF145,((AQ145-X145)/BH145),((P145-X145)/(BH145+((AI145/100)+(AT145/100)))))))),(P145-X145)/BH145))</f>
        <v/>
      </c>
      <c r="BG145" s="120" t="str">
        <f t="shared" si="155"/>
        <v/>
      </c>
      <c r="BH145" s="121" t="str">
        <f t="shared" si="156"/>
        <v/>
      </c>
      <c r="BI145" s="120" t="str">
        <f t="shared" si="157"/>
        <v/>
      </c>
      <c r="BJ145" s="120" t="str">
        <f t="shared" si="158"/>
        <v/>
      </c>
      <c r="BK145" s="120" t="str">
        <f t="shared" si="159"/>
        <v/>
      </c>
      <c r="BL145" s="120" t="str">
        <f t="shared" si="160"/>
        <v/>
      </c>
      <c r="BM145" s="120" t="str">
        <f t="shared" si="161"/>
        <v/>
      </c>
      <c r="BN145" s="120" t="str">
        <f t="shared" si="162"/>
        <v/>
      </c>
      <c r="BO145" s="120" t="str">
        <f t="shared" si="163"/>
        <v/>
      </c>
      <c r="BP145" s="121" t="str">
        <f t="shared" si="164"/>
        <v/>
      </c>
      <c r="BQ145" s="120" t="str">
        <f t="shared" si="165"/>
        <v/>
      </c>
      <c r="BR145" s="120" t="str">
        <f t="shared" si="166"/>
        <v/>
      </c>
      <c r="BS145" s="120" t="str">
        <f t="shared" si="167"/>
        <v/>
      </c>
      <c r="BT145" s="120" t="str">
        <f t="shared" si="168"/>
        <v/>
      </c>
      <c r="BU145" s="120" t="str">
        <f t="shared" si="169"/>
        <v/>
      </c>
      <c r="BV145" s="121" t="str">
        <f t="shared" si="170"/>
        <v/>
      </c>
      <c r="BW145" s="120" t="str">
        <f t="shared" si="171"/>
        <v/>
      </c>
      <c r="BX145" s="120" t="str">
        <f t="shared" si="172"/>
        <v/>
      </c>
      <c r="BY145" s="120" t="str">
        <f t="shared" si="173"/>
        <v/>
      </c>
      <c r="BZ145" s="121" t="str">
        <f t="shared" si="174"/>
        <v/>
      </c>
      <c r="CA145" s="120" t="str">
        <f t="shared" si="175"/>
        <v/>
      </c>
      <c r="CB145" s="120" t="str">
        <f t="shared" si="176"/>
        <v/>
      </c>
      <c r="CC145" s="120" t="str">
        <f t="shared" si="177"/>
        <v/>
      </c>
      <c r="CD145" s="120" t="str">
        <f t="shared" si="178"/>
        <v/>
      </c>
      <c r="CE145" s="120" t="str">
        <f t="shared" si="179"/>
        <v/>
      </c>
      <c r="CF145" s="120" t="str">
        <f t="shared" si="180"/>
        <v/>
      </c>
      <c r="CG145" s="120" t="str">
        <f t="shared" si="181"/>
        <v/>
      </c>
      <c r="CH145" s="120" t="str">
        <f t="shared" si="182"/>
        <v/>
      </c>
      <c r="CI145" s="120" t="str">
        <f t="shared" si="183"/>
        <v/>
      </c>
      <c r="CJ145" s="120" t="str">
        <f t="shared" si="184"/>
        <v/>
      </c>
      <c r="CK145" s="120" t="str">
        <f t="shared" si="185"/>
        <v/>
      </c>
      <c r="CL145" s="120" t="str">
        <f t="shared" si="186"/>
        <v/>
      </c>
      <c r="CM145" s="122" t="str">
        <f t="shared" si="187"/>
        <v/>
      </c>
    </row>
    <row r="146" spans="1:91" x14ac:dyDescent="0.2">
      <c r="BI146" s="128"/>
      <c r="BJ146" s="128"/>
      <c r="BK146" s="128"/>
      <c r="BL146" s="128"/>
      <c r="BM146" s="128"/>
      <c r="BN146" s="128"/>
      <c r="CD146" s="128"/>
    </row>
  </sheetData>
  <sheetProtection password="DDAD" sheet="1" objects="1" scenarios="1" formatCells="0" formatColumns="0" formatRows="0" insertRows="0" deleteRows="0" sort="0" autoFilter="0" pivotTables="0"/>
  <mergeCells count="72">
    <mergeCell ref="J1:L1"/>
    <mergeCell ref="M1:P1"/>
    <mergeCell ref="Q1:S1"/>
    <mergeCell ref="O2:O3"/>
    <mergeCell ref="Q2:Q3"/>
    <mergeCell ref="P2:P3"/>
    <mergeCell ref="N2:N3"/>
    <mergeCell ref="S2:S3"/>
    <mergeCell ref="CC2:CC3"/>
    <mergeCell ref="BO2:BO3"/>
    <mergeCell ref="BU2:BU3"/>
    <mergeCell ref="BL2:BL3"/>
    <mergeCell ref="BT2:BT3"/>
    <mergeCell ref="BM2:BM3"/>
    <mergeCell ref="BN2:BN3"/>
    <mergeCell ref="BQ2:BQ3"/>
    <mergeCell ref="BP2:BP3"/>
    <mergeCell ref="BS2:BS3"/>
    <mergeCell ref="BR2:BR3"/>
    <mergeCell ref="BH2:BH3"/>
    <mergeCell ref="BJ2:BJ3"/>
    <mergeCell ref="BK2:BK3"/>
    <mergeCell ref="BA2:BA3"/>
    <mergeCell ref="BI2:BI3"/>
    <mergeCell ref="BG2:BG3"/>
    <mergeCell ref="BF2:BF3"/>
    <mergeCell ref="AX2:AZ2"/>
    <mergeCell ref="AU1:AZ1"/>
    <mergeCell ref="BE2:BE3"/>
    <mergeCell ref="BC2:BC3"/>
    <mergeCell ref="BB2:BB3"/>
    <mergeCell ref="BA1:BB1"/>
    <mergeCell ref="BD2:BD3"/>
    <mergeCell ref="BC1:BE1"/>
    <mergeCell ref="AU2:AW2"/>
    <mergeCell ref="CG2:CG3"/>
    <mergeCell ref="CH2:CH3"/>
    <mergeCell ref="CI2:CI3"/>
    <mergeCell ref="CE2:CE3"/>
    <mergeCell ref="CD2:CD3"/>
    <mergeCell ref="BH1:BO1"/>
    <mergeCell ref="CO2:CO3"/>
    <mergeCell ref="CP2:CP3"/>
    <mergeCell ref="BX2:BX3"/>
    <mergeCell ref="CJ2:CK2"/>
    <mergeCell ref="CL2:CM2"/>
    <mergeCell ref="CN2:CN3"/>
    <mergeCell ref="BV2:BV3"/>
    <mergeCell ref="BW2:BW3"/>
    <mergeCell ref="BV1:BY1"/>
    <mergeCell ref="BY2:BY3"/>
    <mergeCell ref="BZ1:CM1"/>
    <mergeCell ref="CB2:CB3"/>
    <mergeCell ref="BZ2:BZ3"/>
    <mergeCell ref="CA2:CA3"/>
    <mergeCell ref="CF2:CF3"/>
    <mergeCell ref="U1:X1"/>
    <mergeCell ref="Y2:AI2"/>
    <mergeCell ref="AJ2:AT2"/>
    <mergeCell ref="Y1:AT1"/>
    <mergeCell ref="D2:D3"/>
    <mergeCell ref="A1:I1"/>
    <mergeCell ref="K2:K3"/>
    <mergeCell ref="T2:T3"/>
    <mergeCell ref="R2:R3"/>
    <mergeCell ref="X2:X3"/>
    <mergeCell ref="U2:U3"/>
    <mergeCell ref="W2:W3"/>
    <mergeCell ref="J2:J3"/>
    <mergeCell ref="L2:L3"/>
    <mergeCell ref="V2:V3"/>
    <mergeCell ref="M2:M3"/>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9"/>
  <sheetViews>
    <sheetView workbookViewId="0">
      <pane xSplit="1" ySplit="2" topLeftCell="B3" activePane="bottomRight" state="frozen"/>
      <selection pane="topRight" activeCell="B1" sqref="B1"/>
      <selection pane="bottomLeft" activeCell="A3" sqref="A3"/>
      <selection pane="bottomRight" activeCell="A3" sqref="A3"/>
    </sheetView>
  </sheetViews>
  <sheetFormatPr defaultColWidth="9" defaultRowHeight="14.25" x14ac:dyDescent="0.2"/>
  <cols>
    <col min="1" max="1" width="14.375" style="129" customWidth="1"/>
    <col min="2" max="2" width="13.875" style="129" customWidth="1"/>
    <col min="3" max="3" width="19" style="138" customWidth="1"/>
    <col min="4" max="4" width="11.125" style="129" customWidth="1"/>
    <col min="5" max="5" width="20" style="139" customWidth="1"/>
    <col min="6" max="6" width="8" style="159" customWidth="1"/>
    <col min="7" max="7" width="24" style="159" bestFit="1" customWidth="1"/>
    <col min="8" max="8" width="13.125" style="159" customWidth="1"/>
    <col min="9" max="9" width="18.75" style="159" customWidth="1"/>
    <col min="10" max="10" width="19" style="159" customWidth="1"/>
    <col min="11" max="11" width="11.625" style="159" customWidth="1"/>
    <col min="12" max="12" width="16.25" style="159" bestFit="1" customWidth="1"/>
    <col min="13" max="16384" width="9" style="129"/>
  </cols>
  <sheetData>
    <row r="1" spans="1:12" ht="15.75" thickBot="1" x14ac:dyDescent="0.3">
      <c r="A1" s="337" t="s">
        <v>4</v>
      </c>
      <c r="B1" s="338"/>
      <c r="C1" s="338"/>
      <c r="D1" s="338"/>
      <c r="E1" s="339"/>
      <c r="F1" s="393" t="s">
        <v>40</v>
      </c>
      <c r="G1" s="394"/>
      <c r="H1" s="395"/>
      <c r="I1" s="391" t="s">
        <v>106</v>
      </c>
      <c r="J1" s="392"/>
      <c r="K1" s="389" t="s">
        <v>12</v>
      </c>
      <c r="L1" s="390"/>
    </row>
    <row r="2" spans="1:12" s="130" customFormat="1" ht="42.75" customHeight="1" x14ac:dyDescent="0.2">
      <c r="A2" s="211" t="s">
        <v>10</v>
      </c>
      <c r="B2" s="214" t="s">
        <v>108</v>
      </c>
      <c r="C2" s="214" t="s">
        <v>109</v>
      </c>
      <c r="D2" s="214" t="s">
        <v>7</v>
      </c>
      <c r="E2" s="222" t="s">
        <v>110</v>
      </c>
      <c r="F2" s="223" t="s">
        <v>8</v>
      </c>
      <c r="G2" s="224" t="s">
        <v>178</v>
      </c>
      <c r="H2" s="225" t="s">
        <v>156</v>
      </c>
      <c r="I2" s="226" t="s">
        <v>13</v>
      </c>
      <c r="J2" s="226" t="s">
        <v>91</v>
      </c>
      <c r="K2" s="227" t="s">
        <v>10</v>
      </c>
      <c r="L2" s="228" t="s">
        <v>105</v>
      </c>
    </row>
    <row r="3" spans="1:12" x14ac:dyDescent="0.2">
      <c r="A3" s="73"/>
      <c r="B3" s="131"/>
      <c r="C3" s="132"/>
      <c r="D3" s="131"/>
      <c r="E3" s="133"/>
      <c r="F3" s="148"/>
      <c r="G3" s="172"/>
      <c r="H3" s="84" t="str">
        <f>IF(A3="","",IF(F3="",IF(G3="America",0.6,IF(G3="Africa",0.5,IF(G3="Asia",0.57))),F3))</f>
        <v/>
      </c>
      <c r="I3" s="149" t="str">
        <f>IF(A3="","",H3*EXP(-1.499+(2.148*LN(D3))+(0.207*(LN(D3))^2)-(0.0281*(LN(D3))^3)))</f>
        <v/>
      </c>
      <c r="J3" s="150" t="str">
        <f>IF(A3="","",(I3/1000)/2)</f>
        <v/>
      </c>
      <c r="K3" s="151" t="str">
        <f>IF(A3="","",IF($A3=$A2,"",$A3))</f>
        <v/>
      </c>
      <c r="L3" s="152" t="str">
        <f>IF(A3="","",IF(A3=A2,J3+L2,J3))</f>
        <v/>
      </c>
    </row>
    <row r="4" spans="1:12" x14ac:dyDescent="0.2">
      <c r="A4" s="73"/>
      <c r="B4" s="75"/>
      <c r="C4" s="95"/>
      <c r="D4" s="75"/>
      <c r="E4" s="135"/>
      <c r="F4" s="153"/>
      <c r="G4" s="83"/>
      <c r="H4" s="84" t="str">
        <f>IF(A4="","",IF(F4="",IF(G4="America",0.6,IF(G4="Africa",0.5,IF(G4="Asia",0.57))),F4))</f>
        <v/>
      </c>
      <c r="I4" s="149" t="str">
        <f t="shared" ref="I4:I67" si="0">IF(A4="","",H4*EXP(-1.499+(2.148*LN(D4))+(0.207*(LN(D4))^2)-(0.0281*(LN(D4))^3)))</f>
        <v/>
      </c>
      <c r="J4" s="150" t="str">
        <f t="shared" ref="J4:J67" si="1">IF(A4="","",(I4/1000)/2)</f>
        <v/>
      </c>
      <c r="K4" s="151" t="str">
        <f t="shared" ref="K4:K67" si="2">IF(A4="","",IF($A4=$A3,"",$A4))</f>
        <v/>
      </c>
      <c r="L4" s="152" t="str">
        <f t="shared" ref="L4:L67" si="3">IF(A4="","",IF(A4=A3,J4+L3,J4))</f>
        <v/>
      </c>
    </row>
    <row r="5" spans="1:12" x14ac:dyDescent="0.2">
      <c r="A5" s="73"/>
      <c r="B5" s="75"/>
      <c r="C5" s="95"/>
      <c r="D5" s="75"/>
      <c r="E5" s="135"/>
      <c r="F5" s="153"/>
      <c r="G5" s="83"/>
      <c r="H5" s="84" t="str">
        <f>IF(A5="","",IF(F5="",IF(G5="America",0.6,IF(G5="Africa",0.5,IF(G5="Asia",0.57))),F5))</f>
        <v/>
      </c>
      <c r="I5" s="149" t="str">
        <f t="shared" si="0"/>
        <v/>
      </c>
      <c r="J5" s="150" t="str">
        <f t="shared" si="1"/>
        <v/>
      </c>
      <c r="K5" s="151" t="str">
        <f t="shared" si="2"/>
        <v/>
      </c>
      <c r="L5" s="152" t="str">
        <f t="shared" si="3"/>
        <v/>
      </c>
    </row>
    <row r="6" spans="1:12" x14ac:dyDescent="0.2">
      <c r="A6" s="73"/>
      <c r="B6" s="75"/>
      <c r="C6" s="95"/>
      <c r="D6" s="75"/>
      <c r="E6" s="135"/>
      <c r="F6" s="153"/>
      <c r="G6" s="83"/>
      <c r="H6" s="84" t="str">
        <f t="shared" ref="H6:H67" si="4">IF(A6="","",IF(F6="",IF(G6="America",0.6,IF(G6="Africa",0.5,IF(G6="Asia",0.57))),F6))</f>
        <v/>
      </c>
      <c r="I6" s="149" t="str">
        <f t="shared" si="0"/>
        <v/>
      </c>
      <c r="J6" s="150" t="str">
        <f t="shared" si="1"/>
        <v/>
      </c>
      <c r="K6" s="151" t="str">
        <f t="shared" si="2"/>
        <v/>
      </c>
      <c r="L6" s="152" t="str">
        <f t="shared" si="3"/>
        <v/>
      </c>
    </row>
    <row r="7" spans="1:12" x14ac:dyDescent="0.2">
      <c r="A7" s="73"/>
      <c r="B7" s="75"/>
      <c r="C7" s="95"/>
      <c r="D7" s="75"/>
      <c r="E7" s="135"/>
      <c r="F7" s="153"/>
      <c r="G7" s="83"/>
      <c r="H7" s="84" t="str">
        <f t="shared" si="4"/>
        <v/>
      </c>
      <c r="I7" s="149" t="str">
        <f t="shared" si="0"/>
        <v/>
      </c>
      <c r="J7" s="150" t="str">
        <f t="shared" si="1"/>
        <v/>
      </c>
      <c r="K7" s="151" t="str">
        <f t="shared" si="2"/>
        <v/>
      </c>
      <c r="L7" s="152" t="str">
        <f t="shared" si="3"/>
        <v/>
      </c>
    </row>
    <row r="8" spans="1:12" x14ac:dyDescent="0.2">
      <c r="A8" s="73"/>
      <c r="B8" s="75"/>
      <c r="C8" s="95"/>
      <c r="D8" s="75"/>
      <c r="E8" s="135"/>
      <c r="F8" s="153"/>
      <c r="G8" s="83"/>
      <c r="H8" s="84" t="str">
        <f t="shared" si="4"/>
        <v/>
      </c>
      <c r="I8" s="149" t="str">
        <f t="shared" si="0"/>
        <v/>
      </c>
      <c r="J8" s="150" t="str">
        <f t="shared" si="1"/>
        <v/>
      </c>
      <c r="K8" s="151" t="str">
        <f t="shared" si="2"/>
        <v/>
      </c>
      <c r="L8" s="152" t="str">
        <f t="shared" si="3"/>
        <v/>
      </c>
    </row>
    <row r="9" spans="1:12" x14ac:dyDescent="0.2">
      <c r="A9" s="73"/>
      <c r="B9" s="75"/>
      <c r="C9" s="95"/>
      <c r="D9" s="75"/>
      <c r="E9" s="135"/>
      <c r="F9" s="153"/>
      <c r="G9" s="83"/>
      <c r="H9" s="84" t="str">
        <f t="shared" si="4"/>
        <v/>
      </c>
      <c r="I9" s="149" t="str">
        <f t="shared" si="0"/>
        <v/>
      </c>
      <c r="J9" s="150" t="str">
        <f t="shared" si="1"/>
        <v/>
      </c>
      <c r="K9" s="151" t="str">
        <f t="shared" si="2"/>
        <v/>
      </c>
      <c r="L9" s="152" t="str">
        <f t="shared" si="3"/>
        <v/>
      </c>
    </row>
    <row r="10" spans="1:12" x14ac:dyDescent="0.2">
      <c r="A10" s="73"/>
      <c r="B10" s="75"/>
      <c r="C10" s="95"/>
      <c r="D10" s="75"/>
      <c r="E10" s="135"/>
      <c r="F10" s="153"/>
      <c r="G10" s="83"/>
      <c r="H10" s="84" t="str">
        <f t="shared" si="4"/>
        <v/>
      </c>
      <c r="I10" s="149" t="str">
        <f t="shared" si="0"/>
        <v/>
      </c>
      <c r="J10" s="150" t="str">
        <f t="shared" si="1"/>
        <v/>
      </c>
      <c r="K10" s="151" t="str">
        <f t="shared" si="2"/>
        <v/>
      </c>
      <c r="L10" s="152" t="str">
        <f t="shared" si="3"/>
        <v/>
      </c>
    </row>
    <row r="11" spans="1:12" x14ac:dyDescent="0.2">
      <c r="A11" s="73"/>
      <c r="B11" s="75"/>
      <c r="C11" s="95"/>
      <c r="D11" s="75"/>
      <c r="E11" s="135"/>
      <c r="F11" s="153"/>
      <c r="G11" s="83"/>
      <c r="H11" s="84" t="str">
        <f t="shared" si="4"/>
        <v/>
      </c>
      <c r="I11" s="149" t="str">
        <f t="shared" si="0"/>
        <v/>
      </c>
      <c r="J11" s="150" t="str">
        <f t="shared" si="1"/>
        <v/>
      </c>
      <c r="K11" s="151" t="str">
        <f t="shared" si="2"/>
        <v/>
      </c>
      <c r="L11" s="152" t="str">
        <f t="shared" si="3"/>
        <v/>
      </c>
    </row>
    <row r="12" spans="1:12" x14ac:dyDescent="0.2">
      <c r="A12" s="73"/>
      <c r="B12" s="75"/>
      <c r="C12" s="95"/>
      <c r="D12" s="75"/>
      <c r="E12" s="135"/>
      <c r="F12" s="153"/>
      <c r="G12" s="83"/>
      <c r="H12" s="84" t="str">
        <f t="shared" si="4"/>
        <v/>
      </c>
      <c r="I12" s="149" t="str">
        <f t="shared" si="0"/>
        <v/>
      </c>
      <c r="J12" s="150" t="str">
        <f t="shared" si="1"/>
        <v/>
      </c>
      <c r="K12" s="151" t="str">
        <f t="shared" si="2"/>
        <v/>
      </c>
      <c r="L12" s="152" t="str">
        <f t="shared" si="3"/>
        <v/>
      </c>
    </row>
    <row r="13" spans="1:12" x14ac:dyDescent="0.2">
      <c r="A13" s="73"/>
      <c r="B13" s="75"/>
      <c r="C13" s="95"/>
      <c r="D13" s="75"/>
      <c r="E13" s="135"/>
      <c r="F13" s="153"/>
      <c r="G13" s="83"/>
      <c r="H13" s="84" t="str">
        <f t="shared" si="4"/>
        <v/>
      </c>
      <c r="I13" s="149" t="str">
        <f t="shared" si="0"/>
        <v/>
      </c>
      <c r="J13" s="150" t="str">
        <f t="shared" si="1"/>
        <v/>
      </c>
      <c r="K13" s="151" t="str">
        <f t="shared" si="2"/>
        <v/>
      </c>
      <c r="L13" s="152" t="str">
        <f t="shared" si="3"/>
        <v/>
      </c>
    </row>
    <row r="14" spans="1:12" x14ac:dyDescent="0.2">
      <c r="A14" s="73"/>
      <c r="B14" s="75"/>
      <c r="C14" s="95"/>
      <c r="D14" s="75"/>
      <c r="E14" s="135"/>
      <c r="F14" s="153"/>
      <c r="G14" s="83"/>
      <c r="H14" s="84" t="str">
        <f t="shared" si="4"/>
        <v/>
      </c>
      <c r="I14" s="149" t="str">
        <f t="shared" si="0"/>
        <v/>
      </c>
      <c r="J14" s="150" t="str">
        <f t="shared" si="1"/>
        <v/>
      </c>
      <c r="K14" s="151" t="str">
        <f t="shared" si="2"/>
        <v/>
      </c>
      <c r="L14" s="152" t="str">
        <f t="shared" si="3"/>
        <v/>
      </c>
    </row>
    <row r="15" spans="1:12" x14ac:dyDescent="0.2">
      <c r="A15" s="73"/>
      <c r="B15" s="75"/>
      <c r="C15" s="95"/>
      <c r="D15" s="75"/>
      <c r="E15" s="135"/>
      <c r="F15" s="153"/>
      <c r="G15" s="83"/>
      <c r="H15" s="84" t="str">
        <f t="shared" si="4"/>
        <v/>
      </c>
      <c r="I15" s="149" t="str">
        <f t="shared" si="0"/>
        <v/>
      </c>
      <c r="J15" s="150" t="str">
        <f t="shared" si="1"/>
        <v/>
      </c>
      <c r="K15" s="151" t="str">
        <f t="shared" si="2"/>
        <v/>
      </c>
      <c r="L15" s="152" t="str">
        <f t="shared" si="3"/>
        <v/>
      </c>
    </row>
    <row r="16" spans="1:12" x14ac:dyDescent="0.2">
      <c r="A16" s="73"/>
      <c r="B16" s="75"/>
      <c r="C16" s="95"/>
      <c r="D16" s="75"/>
      <c r="E16" s="135"/>
      <c r="F16" s="153"/>
      <c r="G16" s="83"/>
      <c r="H16" s="84" t="str">
        <f t="shared" si="4"/>
        <v/>
      </c>
      <c r="I16" s="149" t="str">
        <f t="shared" si="0"/>
        <v/>
      </c>
      <c r="J16" s="150" t="str">
        <f t="shared" si="1"/>
        <v/>
      </c>
      <c r="K16" s="151" t="str">
        <f t="shared" si="2"/>
        <v/>
      </c>
      <c r="L16" s="152" t="str">
        <f t="shared" si="3"/>
        <v/>
      </c>
    </row>
    <row r="17" spans="1:12" x14ac:dyDescent="0.2">
      <c r="A17" s="73"/>
      <c r="B17" s="75"/>
      <c r="C17" s="95"/>
      <c r="D17" s="75"/>
      <c r="E17" s="135"/>
      <c r="F17" s="153"/>
      <c r="G17" s="83"/>
      <c r="H17" s="84" t="str">
        <f t="shared" si="4"/>
        <v/>
      </c>
      <c r="I17" s="149" t="str">
        <f t="shared" si="0"/>
        <v/>
      </c>
      <c r="J17" s="150" t="str">
        <f t="shared" si="1"/>
        <v/>
      </c>
      <c r="K17" s="151" t="str">
        <f t="shared" si="2"/>
        <v/>
      </c>
      <c r="L17" s="152" t="str">
        <f t="shared" si="3"/>
        <v/>
      </c>
    </row>
    <row r="18" spans="1:12" x14ac:dyDescent="0.2">
      <c r="A18" s="73"/>
      <c r="B18" s="75"/>
      <c r="C18" s="95"/>
      <c r="D18" s="75"/>
      <c r="E18" s="135"/>
      <c r="F18" s="153"/>
      <c r="G18" s="83"/>
      <c r="H18" s="84" t="str">
        <f t="shared" si="4"/>
        <v/>
      </c>
      <c r="I18" s="149" t="str">
        <f t="shared" si="0"/>
        <v/>
      </c>
      <c r="J18" s="150" t="str">
        <f t="shared" si="1"/>
        <v/>
      </c>
      <c r="K18" s="151" t="str">
        <f t="shared" si="2"/>
        <v/>
      </c>
      <c r="L18" s="152" t="str">
        <f t="shared" si="3"/>
        <v/>
      </c>
    </row>
    <row r="19" spans="1:12" x14ac:dyDescent="0.2">
      <c r="A19" s="73"/>
      <c r="B19" s="75"/>
      <c r="C19" s="95"/>
      <c r="D19" s="75"/>
      <c r="E19" s="135"/>
      <c r="F19" s="153"/>
      <c r="G19" s="83"/>
      <c r="H19" s="84" t="str">
        <f t="shared" si="4"/>
        <v/>
      </c>
      <c r="I19" s="149" t="str">
        <f t="shared" si="0"/>
        <v/>
      </c>
      <c r="J19" s="150" t="str">
        <f t="shared" si="1"/>
        <v/>
      </c>
      <c r="K19" s="151" t="str">
        <f t="shared" si="2"/>
        <v/>
      </c>
      <c r="L19" s="152" t="str">
        <f t="shared" si="3"/>
        <v/>
      </c>
    </row>
    <row r="20" spans="1:12" x14ac:dyDescent="0.2">
      <c r="A20" s="73"/>
      <c r="B20" s="75"/>
      <c r="C20" s="95"/>
      <c r="D20" s="75"/>
      <c r="E20" s="135"/>
      <c r="F20" s="153"/>
      <c r="G20" s="83"/>
      <c r="H20" s="84" t="str">
        <f t="shared" si="4"/>
        <v/>
      </c>
      <c r="I20" s="149" t="str">
        <f t="shared" si="0"/>
        <v/>
      </c>
      <c r="J20" s="150" t="str">
        <f t="shared" si="1"/>
        <v/>
      </c>
      <c r="K20" s="151" t="str">
        <f t="shared" si="2"/>
        <v/>
      </c>
      <c r="L20" s="152" t="str">
        <f t="shared" si="3"/>
        <v/>
      </c>
    </row>
    <row r="21" spans="1:12" x14ac:dyDescent="0.2">
      <c r="A21" s="73"/>
      <c r="B21" s="75"/>
      <c r="C21" s="95"/>
      <c r="D21" s="75"/>
      <c r="E21" s="135"/>
      <c r="F21" s="153"/>
      <c r="G21" s="83"/>
      <c r="H21" s="84" t="str">
        <f t="shared" si="4"/>
        <v/>
      </c>
      <c r="I21" s="149" t="str">
        <f t="shared" si="0"/>
        <v/>
      </c>
      <c r="J21" s="150" t="str">
        <f t="shared" si="1"/>
        <v/>
      </c>
      <c r="K21" s="151" t="str">
        <f t="shared" si="2"/>
        <v/>
      </c>
      <c r="L21" s="152" t="str">
        <f t="shared" si="3"/>
        <v/>
      </c>
    </row>
    <row r="22" spans="1:12" x14ac:dyDescent="0.2">
      <c r="A22" s="73"/>
      <c r="B22" s="75"/>
      <c r="C22" s="95"/>
      <c r="D22" s="75"/>
      <c r="E22" s="135"/>
      <c r="F22" s="153"/>
      <c r="G22" s="83"/>
      <c r="H22" s="84" t="str">
        <f t="shared" si="4"/>
        <v/>
      </c>
      <c r="I22" s="149" t="str">
        <f t="shared" si="0"/>
        <v/>
      </c>
      <c r="J22" s="150" t="str">
        <f t="shared" si="1"/>
        <v/>
      </c>
      <c r="K22" s="151" t="str">
        <f t="shared" si="2"/>
        <v/>
      </c>
      <c r="L22" s="152" t="str">
        <f t="shared" si="3"/>
        <v/>
      </c>
    </row>
    <row r="23" spans="1:12" x14ac:dyDescent="0.2">
      <c r="A23" s="73"/>
      <c r="B23" s="75"/>
      <c r="C23" s="95"/>
      <c r="D23" s="75"/>
      <c r="E23" s="135"/>
      <c r="F23" s="153"/>
      <c r="G23" s="83"/>
      <c r="H23" s="84" t="str">
        <f t="shared" si="4"/>
        <v/>
      </c>
      <c r="I23" s="149" t="str">
        <f t="shared" si="0"/>
        <v/>
      </c>
      <c r="J23" s="150" t="str">
        <f t="shared" si="1"/>
        <v/>
      </c>
      <c r="K23" s="151" t="str">
        <f t="shared" si="2"/>
        <v/>
      </c>
      <c r="L23" s="152" t="str">
        <f t="shared" si="3"/>
        <v/>
      </c>
    </row>
    <row r="24" spans="1:12" x14ac:dyDescent="0.2">
      <c r="A24" s="73"/>
      <c r="B24" s="75"/>
      <c r="C24" s="95"/>
      <c r="D24" s="75"/>
      <c r="E24" s="135"/>
      <c r="F24" s="153"/>
      <c r="G24" s="83"/>
      <c r="H24" s="84" t="str">
        <f t="shared" si="4"/>
        <v/>
      </c>
      <c r="I24" s="149" t="str">
        <f t="shared" si="0"/>
        <v/>
      </c>
      <c r="J24" s="150" t="str">
        <f t="shared" si="1"/>
        <v/>
      </c>
      <c r="K24" s="151" t="str">
        <f t="shared" si="2"/>
        <v/>
      </c>
      <c r="L24" s="152" t="str">
        <f t="shared" si="3"/>
        <v/>
      </c>
    </row>
    <row r="25" spans="1:12" x14ac:dyDescent="0.2">
      <c r="A25" s="73"/>
      <c r="B25" s="75"/>
      <c r="C25" s="95"/>
      <c r="D25" s="75"/>
      <c r="E25" s="135"/>
      <c r="F25" s="153"/>
      <c r="G25" s="83"/>
      <c r="H25" s="84" t="str">
        <f t="shared" si="4"/>
        <v/>
      </c>
      <c r="I25" s="149" t="str">
        <f t="shared" si="0"/>
        <v/>
      </c>
      <c r="J25" s="150" t="str">
        <f t="shared" si="1"/>
        <v/>
      </c>
      <c r="K25" s="151" t="str">
        <f t="shared" si="2"/>
        <v/>
      </c>
      <c r="L25" s="152" t="str">
        <f t="shared" si="3"/>
        <v/>
      </c>
    </row>
    <row r="26" spans="1:12" x14ac:dyDescent="0.2">
      <c r="A26" s="73"/>
      <c r="B26" s="75"/>
      <c r="C26" s="95"/>
      <c r="D26" s="75"/>
      <c r="E26" s="135"/>
      <c r="F26" s="153"/>
      <c r="G26" s="83"/>
      <c r="H26" s="84" t="str">
        <f t="shared" si="4"/>
        <v/>
      </c>
      <c r="I26" s="149" t="str">
        <f t="shared" si="0"/>
        <v/>
      </c>
      <c r="J26" s="150" t="str">
        <f t="shared" si="1"/>
        <v/>
      </c>
      <c r="K26" s="151" t="str">
        <f t="shared" si="2"/>
        <v/>
      </c>
      <c r="L26" s="152" t="str">
        <f t="shared" si="3"/>
        <v/>
      </c>
    </row>
    <row r="27" spans="1:12" x14ac:dyDescent="0.2">
      <c r="A27" s="73"/>
      <c r="B27" s="75"/>
      <c r="C27" s="95"/>
      <c r="D27" s="75"/>
      <c r="E27" s="135"/>
      <c r="F27" s="153"/>
      <c r="G27" s="83"/>
      <c r="H27" s="84" t="str">
        <f t="shared" si="4"/>
        <v/>
      </c>
      <c r="I27" s="149" t="str">
        <f t="shared" si="0"/>
        <v/>
      </c>
      <c r="J27" s="150" t="str">
        <f t="shared" si="1"/>
        <v/>
      </c>
      <c r="K27" s="151" t="str">
        <f t="shared" si="2"/>
        <v/>
      </c>
      <c r="L27" s="152" t="str">
        <f t="shared" si="3"/>
        <v/>
      </c>
    </row>
    <row r="28" spans="1:12" x14ac:dyDescent="0.2">
      <c r="A28" s="73"/>
      <c r="B28" s="75"/>
      <c r="C28" s="95"/>
      <c r="D28" s="75"/>
      <c r="E28" s="135"/>
      <c r="F28" s="153"/>
      <c r="G28" s="83"/>
      <c r="H28" s="84" t="str">
        <f t="shared" si="4"/>
        <v/>
      </c>
      <c r="I28" s="149" t="str">
        <f t="shared" si="0"/>
        <v/>
      </c>
      <c r="J28" s="150" t="str">
        <f t="shared" si="1"/>
        <v/>
      </c>
      <c r="K28" s="151" t="str">
        <f t="shared" si="2"/>
        <v/>
      </c>
      <c r="L28" s="152" t="str">
        <f t="shared" si="3"/>
        <v/>
      </c>
    </row>
    <row r="29" spans="1:12" x14ac:dyDescent="0.2">
      <c r="A29" s="73"/>
      <c r="B29" s="75"/>
      <c r="C29" s="95"/>
      <c r="D29" s="75"/>
      <c r="E29" s="135"/>
      <c r="F29" s="153"/>
      <c r="G29" s="83"/>
      <c r="H29" s="84" t="str">
        <f t="shared" si="4"/>
        <v/>
      </c>
      <c r="I29" s="149" t="str">
        <f t="shared" si="0"/>
        <v/>
      </c>
      <c r="J29" s="150" t="str">
        <f t="shared" si="1"/>
        <v/>
      </c>
      <c r="K29" s="151" t="str">
        <f t="shared" si="2"/>
        <v/>
      </c>
      <c r="L29" s="152" t="str">
        <f t="shared" si="3"/>
        <v/>
      </c>
    </row>
    <row r="30" spans="1:12" x14ac:dyDescent="0.2">
      <c r="A30" s="73"/>
      <c r="B30" s="75"/>
      <c r="C30" s="95"/>
      <c r="D30" s="75"/>
      <c r="E30" s="135"/>
      <c r="F30" s="153"/>
      <c r="G30" s="83"/>
      <c r="H30" s="84" t="str">
        <f t="shared" si="4"/>
        <v/>
      </c>
      <c r="I30" s="149" t="str">
        <f t="shared" si="0"/>
        <v/>
      </c>
      <c r="J30" s="150" t="str">
        <f t="shared" si="1"/>
        <v/>
      </c>
      <c r="K30" s="151" t="str">
        <f t="shared" si="2"/>
        <v/>
      </c>
      <c r="L30" s="152" t="str">
        <f t="shared" si="3"/>
        <v/>
      </c>
    </row>
    <row r="31" spans="1:12" x14ac:dyDescent="0.2">
      <c r="A31" s="73"/>
      <c r="B31" s="75"/>
      <c r="C31" s="95"/>
      <c r="D31" s="75"/>
      <c r="E31" s="135"/>
      <c r="F31" s="153"/>
      <c r="G31" s="83"/>
      <c r="H31" s="84" t="str">
        <f t="shared" si="4"/>
        <v/>
      </c>
      <c r="I31" s="149" t="str">
        <f t="shared" si="0"/>
        <v/>
      </c>
      <c r="J31" s="150" t="str">
        <f t="shared" si="1"/>
        <v/>
      </c>
      <c r="K31" s="151" t="str">
        <f t="shared" si="2"/>
        <v/>
      </c>
      <c r="L31" s="152" t="str">
        <f t="shared" si="3"/>
        <v/>
      </c>
    </row>
    <row r="32" spans="1:12" x14ac:dyDescent="0.2">
      <c r="A32" s="73"/>
      <c r="B32" s="75"/>
      <c r="C32" s="95"/>
      <c r="D32" s="75"/>
      <c r="E32" s="135"/>
      <c r="F32" s="153"/>
      <c r="G32" s="83"/>
      <c r="H32" s="84" t="str">
        <f t="shared" si="4"/>
        <v/>
      </c>
      <c r="I32" s="149" t="str">
        <f t="shared" si="0"/>
        <v/>
      </c>
      <c r="J32" s="150" t="str">
        <f t="shared" si="1"/>
        <v/>
      </c>
      <c r="K32" s="151" t="str">
        <f t="shared" si="2"/>
        <v/>
      </c>
      <c r="L32" s="152" t="str">
        <f t="shared" si="3"/>
        <v/>
      </c>
    </row>
    <row r="33" spans="1:12" x14ac:dyDescent="0.2">
      <c r="A33" s="73"/>
      <c r="B33" s="75"/>
      <c r="C33" s="95"/>
      <c r="D33" s="75"/>
      <c r="E33" s="135"/>
      <c r="F33" s="153"/>
      <c r="G33" s="83"/>
      <c r="H33" s="84" t="str">
        <f t="shared" si="4"/>
        <v/>
      </c>
      <c r="I33" s="149" t="str">
        <f t="shared" si="0"/>
        <v/>
      </c>
      <c r="J33" s="150" t="str">
        <f t="shared" si="1"/>
        <v/>
      </c>
      <c r="K33" s="151" t="str">
        <f t="shared" si="2"/>
        <v/>
      </c>
      <c r="L33" s="152" t="str">
        <f t="shared" si="3"/>
        <v/>
      </c>
    </row>
    <row r="34" spans="1:12" x14ac:dyDescent="0.2">
      <c r="A34" s="73"/>
      <c r="B34" s="75"/>
      <c r="C34" s="95"/>
      <c r="D34" s="75"/>
      <c r="E34" s="135"/>
      <c r="F34" s="153"/>
      <c r="G34" s="83"/>
      <c r="H34" s="84" t="str">
        <f t="shared" si="4"/>
        <v/>
      </c>
      <c r="I34" s="149" t="str">
        <f t="shared" si="0"/>
        <v/>
      </c>
      <c r="J34" s="150" t="str">
        <f t="shared" si="1"/>
        <v/>
      </c>
      <c r="K34" s="151" t="str">
        <f t="shared" si="2"/>
        <v/>
      </c>
      <c r="L34" s="152" t="str">
        <f t="shared" si="3"/>
        <v/>
      </c>
    </row>
    <row r="35" spans="1:12" x14ac:dyDescent="0.2">
      <c r="A35" s="73"/>
      <c r="B35" s="75"/>
      <c r="C35" s="95"/>
      <c r="D35" s="75"/>
      <c r="E35" s="135"/>
      <c r="F35" s="153"/>
      <c r="G35" s="83"/>
      <c r="H35" s="84" t="str">
        <f t="shared" si="4"/>
        <v/>
      </c>
      <c r="I35" s="149" t="str">
        <f t="shared" si="0"/>
        <v/>
      </c>
      <c r="J35" s="150" t="str">
        <f t="shared" si="1"/>
        <v/>
      </c>
      <c r="K35" s="151" t="str">
        <f t="shared" si="2"/>
        <v/>
      </c>
      <c r="L35" s="152" t="str">
        <f t="shared" si="3"/>
        <v/>
      </c>
    </row>
    <row r="36" spans="1:12" x14ac:dyDescent="0.2">
      <c r="A36" s="73"/>
      <c r="B36" s="75"/>
      <c r="C36" s="95"/>
      <c r="D36" s="75"/>
      <c r="E36" s="135"/>
      <c r="F36" s="153"/>
      <c r="G36" s="83"/>
      <c r="H36" s="84" t="str">
        <f t="shared" si="4"/>
        <v/>
      </c>
      <c r="I36" s="149" t="str">
        <f t="shared" si="0"/>
        <v/>
      </c>
      <c r="J36" s="150" t="str">
        <f t="shared" si="1"/>
        <v/>
      </c>
      <c r="K36" s="151" t="str">
        <f t="shared" si="2"/>
        <v/>
      </c>
      <c r="L36" s="152" t="str">
        <f t="shared" si="3"/>
        <v/>
      </c>
    </row>
    <row r="37" spans="1:12" x14ac:dyDescent="0.2">
      <c r="A37" s="73"/>
      <c r="B37" s="75"/>
      <c r="C37" s="95"/>
      <c r="D37" s="75"/>
      <c r="E37" s="135"/>
      <c r="F37" s="153"/>
      <c r="G37" s="83"/>
      <c r="H37" s="84" t="str">
        <f t="shared" si="4"/>
        <v/>
      </c>
      <c r="I37" s="149" t="str">
        <f t="shared" si="0"/>
        <v/>
      </c>
      <c r="J37" s="150" t="str">
        <f t="shared" si="1"/>
        <v/>
      </c>
      <c r="K37" s="151" t="str">
        <f t="shared" si="2"/>
        <v/>
      </c>
      <c r="L37" s="152" t="str">
        <f t="shared" si="3"/>
        <v/>
      </c>
    </row>
    <row r="38" spans="1:12" x14ac:dyDescent="0.2">
      <c r="A38" s="73"/>
      <c r="B38" s="75"/>
      <c r="C38" s="95"/>
      <c r="D38" s="75"/>
      <c r="E38" s="135"/>
      <c r="F38" s="153"/>
      <c r="G38" s="83"/>
      <c r="H38" s="84" t="str">
        <f t="shared" si="4"/>
        <v/>
      </c>
      <c r="I38" s="149" t="str">
        <f t="shared" si="0"/>
        <v/>
      </c>
      <c r="J38" s="150" t="str">
        <f t="shared" si="1"/>
        <v/>
      </c>
      <c r="K38" s="151" t="str">
        <f t="shared" si="2"/>
        <v/>
      </c>
      <c r="L38" s="152" t="str">
        <f t="shared" si="3"/>
        <v/>
      </c>
    </row>
    <row r="39" spans="1:12" x14ac:dyDescent="0.2">
      <c r="A39" s="73"/>
      <c r="B39" s="75"/>
      <c r="C39" s="95"/>
      <c r="D39" s="75"/>
      <c r="E39" s="135"/>
      <c r="F39" s="153"/>
      <c r="G39" s="83"/>
      <c r="H39" s="84" t="str">
        <f t="shared" si="4"/>
        <v/>
      </c>
      <c r="I39" s="149" t="str">
        <f t="shared" si="0"/>
        <v/>
      </c>
      <c r="J39" s="150" t="str">
        <f t="shared" si="1"/>
        <v/>
      </c>
      <c r="K39" s="151" t="str">
        <f t="shared" si="2"/>
        <v/>
      </c>
      <c r="L39" s="152" t="str">
        <f t="shared" si="3"/>
        <v/>
      </c>
    </row>
    <row r="40" spans="1:12" x14ac:dyDescent="0.2">
      <c r="A40" s="73"/>
      <c r="B40" s="75"/>
      <c r="C40" s="95"/>
      <c r="D40" s="75"/>
      <c r="E40" s="135"/>
      <c r="F40" s="153"/>
      <c r="G40" s="83"/>
      <c r="H40" s="84" t="str">
        <f t="shared" si="4"/>
        <v/>
      </c>
      <c r="I40" s="149" t="str">
        <f t="shared" si="0"/>
        <v/>
      </c>
      <c r="J40" s="150" t="str">
        <f t="shared" si="1"/>
        <v/>
      </c>
      <c r="K40" s="151" t="str">
        <f t="shared" si="2"/>
        <v/>
      </c>
      <c r="L40" s="152" t="str">
        <f t="shared" si="3"/>
        <v/>
      </c>
    </row>
    <row r="41" spans="1:12" x14ac:dyDescent="0.2">
      <c r="A41" s="73"/>
      <c r="B41" s="75"/>
      <c r="C41" s="95"/>
      <c r="D41" s="75"/>
      <c r="E41" s="135"/>
      <c r="F41" s="153"/>
      <c r="G41" s="83"/>
      <c r="H41" s="84" t="str">
        <f t="shared" si="4"/>
        <v/>
      </c>
      <c r="I41" s="149" t="str">
        <f t="shared" si="0"/>
        <v/>
      </c>
      <c r="J41" s="150" t="str">
        <f t="shared" si="1"/>
        <v/>
      </c>
      <c r="K41" s="151" t="str">
        <f t="shared" si="2"/>
        <v/>
      </c>
      <c r="L41" s="152" t="str">
        <f t="shared" si="3"/>
        <v/>
      </c>
    </row>
    <row r="42" spans="1:12" x14ac:dyDescent="0.2">
      <c r="A42" s="73"/>
      <c r="B42" s="75"/>
      <c r="C42" s="95"/>
      <c r="D42" s="75"/>
      <c r="E42" s="135"/>
      <c r="F42" s="153"/>
      <c r="G42" s="83"/>
      <c r="H42" s="84" t="str">
        <f t="shared" si="4"/>
        <v/>
      </c>
      <c r="I42" s="149" t="str">
        <f t="shared" si="0"/>
        <v/>
      </c>
      <c r="J42" s="150" t="str">
        <f t="shared" si="1"/>
        <v/>
      </c>
      <c r="K42" s="151" t="str">
        <f t="shared" si="2"/>
        <v/>
      </c>
      <c r="L42" s="152" t="str">
        <f t="shared" si="3"/>
        <v/>
      </c>
    </row>
    <row r="43" spans="1:12" x14ac:dyDescent="0.2">
      <c r="A43" s="73"/>
      <c r="B43" s="75"/>
      <c r="C43" s="95"/>
      <c r="D43" s="75"/>
      <c r="E43" s="135"/>
      <c r="F43" s="153"/>
      <c r="G43" s="83"/>
      <c r="H43" s="84" t="str">
        <f t="shared" si="4"/>
        <v/>
      </c>
      <c r="I43" s="149" t="str">
        <f t="shared" si="0"/>
        <v/>
      </c>
      <c r="J43" s="150" t="str">
        <f t="shared" si="1"/>
        <v/>
      </c>
      <c r="K43" s="151" t="str">
        <f t="shared" si="2"/>
        <v/>
      </c>
      <c r="L43" s="152" t="str">
        <f t="shared" si="3"/>
        <v/>
      </c>
    </row>
    <row r="44" spans="1:12" x14ac:dyDescent="0.2">
      <c r="A44" s="73"/>
      <c r="B44" s="75"/>
      <c r="C44" s="95"/>
      <c r="D44" s="75"/>
      <c r="E44" s="135"/>
      <c r="F44" s="153"/>
      <c r="G44" s="83"/>
      <c r="H44" s="84" t="str">
        <f t="shared" si="4"/>
        <v/>
      </c>
      <c r="I44" s="149" t="str">
        <f t="shared" si="0"/>
        <v/>
      </c>
      <c r="J44" s="150" t="str">
        <f t="shared" si="1"/>
        <v/>
      </c>
      <c r="K44" s="151" t="str">
        <f t="shared" si="2"/>
        <v/>
      </c>
      <c r="L44" s="152" t="str">
        <f t="shared" si="3"/>
        <v/>
      </c>
    </row>
    <row r="45" spans="1:12" x14ac:dyDescent="0.2">
      <c r="A45" s="73"/>
      <c r="B45" s="75"/>
      <c r="C45" s="95"/>
      <c r="D45" s="75"/>
      <c r="E45" s="135"/>
      <c r="F45" s="153"/>
      <c r="G45" s="83"/>
      <c r="H45" s="84" t="str">
        <f t="shared" si="4"/>
        <v/>
      </c>
      <c r="I45" s="149" t="str">
        <f t="shared" si="0"/>
        <v/>
      </c>
      <c r="J45" s="150" t="str">
        <f t="shared" si="1"/>
        <v/>
      </c>
      <c r="K45" s="151" t="str">
        <f t="shared" si="2"/>
        <v/>
      </c>
      <c r="L45" s="152" t="str">
        <f t="shared" si="3"/>
        <v/>
      </c>
    </row>
    <row r="46" spans="1:12" x14ac:dyDescent="0.2">
      <c r="A46" s="73"/>
      <c r="B46" s="75"/>
      <c r="C46" s="95"/>
      <c r="D46" s="75"/>
      <c r="E46" s="135"/>
      <c r="F46" s="153"/>
      <c r="G46" s="83"/>
      <c r="H46" s="84" t="str">
        <f t="shared" si="4"/>
        <v/>
      </c>
      <c r="I46" s="149" t="str">
        <f t="shared" si="0"/>
        <v/>
      </c>
      <c r="J46" s="150" t="str">
        <f t="shared" si="1"/>
        <v/>
      </c>
      <c r="K46" s="151" t="str">
        <f t="shared" si="2"/>
        <v/>
      </c>
      <c r="L46" s="152" t="str">
        <f t="shared" si="3"/>
        <v/>
      </c>
    </row>
    <row r="47" spans="1:12" x14ac:dyDescent="0.2">
      <c r="A47" s="73"/>
      <c r="B47" s="75"/>
      <c r="C47" s="95"/>
      <c r="D47" s="75"/>
      <c r="E47" s="135"/>
      <c r="F47" s="153"/>
      <c r="G47" s="83"/>
      <c r="H47" s="84" t="str">
        <f t="shared" si="4"/>
        <v/>
      </c>
      <c r="I47" s="149" t="str">
        <f t="shared" si="0"/>
        <v/>
      </c>
      <c r="J47" s="150" t="str">
        <f t="shared" si="1"/>
        <v/>
      </c>
      <c r="K47" s="151" t="str">
        <f t="shared" si="2"/>
        <v/>
      </c>
      <c r="L47" s="152" t="str">
        <f t="shared" si="3"/>
        <v/>
      </c>
    </row>
    <row r="48" spans="1:12" x14ac:dyDescent="0.2">
      <c r="A48" s="73"/>
      <c r="B48" s="75"/>
      <c r="C48" s="95"/>
      <c r="D48" s="75"/>
      <c r="E48" s="135"/>
      <c r="F48" s="153"/>
      <c r="G48" s="83"/>
      <c r="H48" s="84" t="str">
        <f t="shared" si="4"/>
        <v/>
      </c>
      <c r="I48" s="149" t="str">
        <f t="shared" si="0"/>
        <v/>
      </c>
      <c r="J48" s="150" t="str">
        <f t="shared" si="1"/>
        <v/>
      </c>
      <c r="K48" s="151" t="str">
        <f t="shared" si="2"/>
        <v/>
      </c>
      <c r="L48" s="152" t="str">
        <f t="shared" si="3"/>
        <v/>
      </c>
    </row>
    <row r="49" spans="1:12" x14ac:dyDescent="0.2">
      <c r="A49" s="73"/>
      <c r="B49" s="75"/>
      <c r="C49" s="95"/>
      <c r="D49" s="75"/>
      <c r="E49" s="135"/>
      <c r="F49" s="153"/>
      <c r="G49" s="83"/>
      <c r="H49" s="84" t="str">
        <f t="shared" si="4"/>
        <v/>
      </c>
      <c r="I49" s="149" t="str">
        <f t="shared" si="0"/>
        <v/>
      </c>
      <c r="J49" s="150" t="str">
        <f t="shared" si="1"/>
        <v/>
      </c>
      <c r="K49" s="151" t="str">
        <f t="shared" si="2"/>
        <v/>
      </c>
      <c r="L49" s="152" t="str">
        <f t="shared" si="3"/>
        <v/>
      </c>
    </row>
    <row r="50" spans="1:12" x14ac:dyDescent="0.2">
      <c r="A50" s="73"/>
      <c r="B50" s="75"/>
      <c r="C50" s="95"/>
      <c r="D50" s="75"/>
      <c r="E50" s="135"/>
      <c r="F50" s="153"/>
      <c r="G50" s="83"/>
      <c r="H50" s="84" t="str">
        <f t="shared" si="4"/>
        <v/>
      </c>
      <c r="I50" s="149" t="str">
        <f t="shared" si="0"/>
        <v/>
      </c>
      <c r="J50" s="150" t="str">
        <f t="shared" si="1"/>
        <v/>
      </c>
      <c r="K50" s="151" t="str">
        <f t="shared" si="2"/>
        <v/>
      </c>
      <c r="L50" s="152" t="str">
        <f t="shared" si="3"/>
        <v/>
      </c>
    </row>
    <row r="51" spans="1:12" x14ac:dyDescent="0.2">
      <c r="A51" s="73"/>
      <c r="B51" s="75"/>
      <c r="C51" s="95"/>
      <c r="D51" s="75"/>
      <c r="E51" s="135"/>
      <c r="F51" s="153"/>
      <c r="G51" s="83"/>
      <c r="H51" s="84" t="str">
        <f t="shared" si="4"/>
        <v/>
      </c>
      <c r="I51" s="149" t="str">
        <f t="shared" si="0"/>
        <v/>
      </c>
      <c r="J51" s="150" t="str">
        <f t="shared" si="1"/>
        <v/>
      </c>
      <c r="K51" s="151" t="str">
        <f t="shared" si="2"/>
        <v/>
      </c>
      <c r="L51" s="152" t="str">
        <f t="shared" si="3"/>
        <v/>
      </c>
    </row>
    <row r="52" spans="1:12" x14ac:dyDescent="0.2">
      <c r="A52" s="73"/>
      <c r="B52" s="75"/>
      <c r="C52" s="95"/>
      <c r="D52" s="75"/>
      <c r="E52" s="135"/>
      <c r="F52" s="153"/>
      <c r="G52" s="83"/>
      <c r="H52" s="84" t="str">
        <f t="shared" si="4"/>
        <v/>
      </c>
      <c r="I52" s="149" t="str">
        <f t="shared" si="0"/>
        <v/>
      </c>
      <c r="J52" s="150" t="str">
        <f t="shared" si="1"/>
        <v/>
      </c>
      <c r="K52" s="151" t="str">
        <f t="shared" si="2"/>
        <v/>
      </c>
      <c r="L52" s="152" t="str">
        <f t="shared" si="3"/>
        <v/>
      </c>
    </row>
    <row r="53" spans="1:12" x14ac:dyDescent="0.2">
      <c r="A53" s="73"/>
      <c r="B53" s="75"/>
      <c r="C53" s="95"/>
      <c r="D53" s="75"/>
      <c r="E53" s="135"/>
      <c r="F53" s="153"/>
      <c r="G53" s="83"/>
      <c r="H53" s="84" t="str">
        <f t="shared" si="4"/>
        <v/>
      </c>
      <c r="I53" s="149" t="str">
        <f t="shared" si="0"/>
        <v/>
      </c>
      <c r="J53" s="150" t="str">
        <f t="shared" si="1"/>
        <v/>
      </c>
      <c r="K53" s="151" t="str">
        <f t="shared" si="2"/>
        <v/>
      </c>
      <c r="L53" s="152" t="str">
        <f t="shared" si="3"/>
        <v/>
      </c>
    </row>
    <row r="54" spans="1:12" x14ac:dyDescent="0.2">
      <c r="A54" s="73"/>
      <c r="B54" s="75"/>
      <c r="C54" s="95"/>
      <c r="D54" s="75"/>
      <c r="E54" s="135"/>
      <c r="F54" s="153"/>
      <c r="G54" s="83"/>
      <c r="H54" s="84" t="str">
        <f t="shared" si="4"/>
        <v/>
      </c>
      <c r="I54" s="149" t="str">
        <f t="shared" si="0"/>
        <v/>
      </c>
      <c r="J54" s="150" t="str">
        <f t="shared" si="1"/>
        <v/>
      </c>
      <c r="K54" s="151" t="str">
        <f t="shared" si="2"/>
        <v/>
      </c>
      <c r="L54" s="152" t="str">
        <f t="shared" si="3"/>
        <v/>
      </c>
    </row>
    <row r="55" spans="1:12" x14ac:dyDescent="0.2">
      <c r="A55" s="73"/>
      <c r="B55" s="75"/>
      <c r="C55" s="95"/>
      <c r="D55" s="75"/>
      <c r="E55" s="135"/>
      <c r="F55" s="153"/>
      <c r="G55" s="83"/>
      <c r="H55" s="84" t="str">
        <f t="shared" si="4"/>
        <v/>
      </c>
      <c r="I55" s="149" t="str">
        <f t="shared" si="0"/>
        <v/>
      </c>
      <c r="J55" s="150" t="str">
        <f t="shared" si="1"/>
        <v/>
      </c>
      <c r="K55" s="151" t="str">
        <f t="shared" si="2"/>
        <v/>
      </c>
      <c r="L55" s="152" t="str">
        <f t="shared" si="3"/>
        <v/>
      </c>
    </row>
    <row r="56" spans="1:12" x14ac:dyDescent="0.2">
      <c r="A56" s="73"/>
      <c r="B56" s="75"/>
      <c r="C56" s="95"/>
      <c r="D56" s="75"/>
      <c r="E56" s="135"/>
      <c r="F56" s="153"/>
      <c r="G56" s="83"/>
      <c r="H56" s="84" t="str">
        <f t="shared" si="4"/>
        <v/>
      </c>
      <c r="I56" s="149" t="str">
        <f t="shared" si="0"/>
        <v/>
      </c>
      <c r="J56" s="150" t="str">
        <f t="shared" si="1"/>
        <v/>
      </c>
      <c r="K56" s="151" t="str">
        <f t="shared" si="2"/>
        <v/>
      </c>
      <c r="L56" s="152" t="str">
        <f t="shared" si="3"/>
        <v/>
      </c>
    </row>
    <row r="57" spans="1:12" x14ac:dyDescent="0.2">
      <c r="A57" s="73"/>
      <c r="B57" s="75"/>
      <c r="C57" s="95"/>
      <c r="D57" s="75"/>
      <c r="E57" s="135"/>
      <c r="F57" s="153"/>
      <c r="G57" s="83"/>
      <c r="H57" s="84" t="str">
        <f t="shared" si="4"/>
        <v/>
      </c>
      <c r="I57" s="149" t="str">
        <f t="shared" si="0"/>
        <v/>
      </c>
      <c r="J57" s="150" t="str">
        <f t="shared" si="1"/>
        <v/>
      </c>
      <c r="K57" s="151" t="str">
        <f t="shared" si="2"/>
        <v/>
      </c>
      <c r="L57" s="152" t="str">
        <f t="shared" si="3"/>
        <v/>
      </c>
    </row>
    <row r="58" spans="1:12" x14ac:dyDescent="0.2">
      <c r="A58" s="73"/>
      <c r="B58" s="75"/>
      <c r="C58" s="95"/>
      <c r="D58" s="75"/>
      <c r="E58" s="135"/>
      <c r="F58" s="153"/>
      <c r="G58" s="83"/>
      <c r="H58" s="84" t="str">
        <f t="shared" si="4"/>
        <v/>
      </c>
      <c r="I58" s="149" t="str">
        <f t="shared" si="0"/>
        <v/>
      </c>
      <c r="J58" s="150" t="str">
        <f t="shared" si="1"/>
        <v/>
      </c>
      <c r="K58" s="151" t="str">
        <f t="shared" si="2"/>
        <v/>
      </c>
      <c r="L58" s="152" t="str">
        <f t="shared" si="3"/>
        <v/>
      </c>
    </row>
    <row r="59" spans="1:12" x14ac:dyDescent="0.2">
      <c r="A59" s="73"/>
      <c r="B59" s="75"/>
      <c r="C59" s="95"/>
      <c r="D59" s="75"/>
      <c r="E59" s="135"/>
      <c r="F59" s="153"/>
      <c r="G59" s="83"/>
      <c r="H59" s="84" t="str">
        <f t="shared" si="4"/>
        <v/>
      </c>
      <c r="I59" s="149" t="str">
        <f t="shared" si="0"/>
        <v/>
      </c>
      <c r="J59" s="150" t="str">
        <f t="shared" si="1"/>
        <v/>
      </c>
      <c r="K59" s="151" t="str">
        <f t="shared" si="2"/>
        <v/>
      </c>
      <c r="L59" s="152" t="str">
        <f t="shared" si="3"/>
        <v/>
      </c>
    </row>
    <row r="60" spans="1:12" x14ac:dyDescent="0.2">
      <c r="A60" s="73"/>
      <c r="B60" s="75"/>
      <c r="C60" s="95"/>
      <c r="D60" s="75"/>
      <c r="E60" s="135"/>
      <c r="F60" s="153"/>
      <c r="G60" s="83"/>
      <c r="H60" s="84" t="str">
        <f t="shared" si="4"/>
        <v/>
      </c>
      <c r="I60" s="149" t="str">
        <f t="shared" si="0"/>
        <v/>
      </c>
      <c r="J60" s="150" t="str">
        <f t="shared" si="1"/>
        <v/>
      </c>
      <c r="K60" s="151" t="str">
        <f t="shared" si="2"/>
        <v/>
      </c>
      <c r="L60" s="152" t="str">
        <f t="shared" si="3"/>
        <v/>
      </c>
    </row>
    <row r="61" spans="1:12" x14ac:dyDescent="0.2">
      <c r="A61" s="73"/>
      <c r="B61" s="75"/>
      <c r="C61" s="95"/>
      <c r="D61" s="75"/>
      <c r="E61" s="135"/>
      <c r="F61" s="153"/>
      <c r="G61" s="83"/>
      <c r="H61" s="84" t="str">
        <f t="shared" si="4"/>
        <v/>
      </c>
      <c r="I61" s="149" t="str">
        <f t="shared" si="0"/>
        <v/>
      </c>
      <c r="J61" s="150" t="str">
        <f t="shared" si="1"/>
        <v/>
      </c>
      <c r="K61" s="151" t="str">
        <f t="shared" si="2"/>
        <v/>
      </c>
      <c r="L61" s="152" t="str">
        <f t="shared" si="3"/>
        <v/>
      </c>
    </row>
    <row r="62" spans="1:12" x14ac:dyDescent="0.2">
      <c r="A62" s="73"/>
      <c r="B62" s="75"/>
      <c r="C62" s="95"/>
      <c r="D62" s="75"/>
      <c r="E62" s="135"/>
      <c r="F62" s="153"/>
      <c r="G62" s="83"/>
      <c r="H62" s="84" t="str">
        <f t="shared" si="4"/>
        <v/>
      </c>
      <c r="I62" s="149" t="str">
        <f t="shared" si="0"/>
        <v/>
      </c>
      <c r="J62" s="150" t="str">
        <f t="shared" si="1"/>
        <v/>
      </c>
      <c r="K62" s="151" t="str">
        <f t="shared" si="2"/>
        <v/>
      </c>
      <c r="L62" s="152" t="str">
        <f t="shared" si="3"/>
        <v/>
      </c>
    </row>
    <row r="63" spans="1:12" x14ac:dyDescent="0.2">
      <c r="A63" s="73"/>
      <c r="B63" s="75"/>
      <c r="C63" s="95"/>
      <c r="D63" s="75"/>
      <c r="E63" s="135"/>
      <c r="F63" s="153"/>
      <c r="G63" s="83"/>
      <c r="H63" s="84" t="str">
        <f t="shared" si="4"/>
        <v/>
      </c>
      <c r="I63" s="149" t="str">
        <f t="shared" si="0"/>
        <v/>
      </c>
      <c r="J63" s="150" t="str">
        <f t="shared" si="1"/>
        <v/>
      </c>
      <c r="K63" s="151" t="str">
        <f t="shared" si="2"/>
        <v/>
      </c>
      <c r="L63" s="152" t="str">
        <f t="shared" si="3"/>
        <v/>
      </c>
    </row>
    <row r="64" spans="1:12" x14ac:dyDescent="0.2">
      <c r="A64" s="73"/>
      <c r="B64" s="75"/>
      <c r="C64" s="95"/>
      <c r="D64" s="75"/>
      <c r="E64" s="135"/>
      <c r="F64" s="153"/>
      <c r="G64" s="83"/>
      <c r="H64" s="84" t="str">
        <f t="shared" si="4"/>
        <v/>
      </c>
      <c r="I64" s="149" t="str">
        <f t="shared" si="0"/>
        <v/>
      </c>
      <c r="J64" s="150" t="str">
        <f t="shared" si="1"/>
        <v/>
      </c>
      <c r="K64" s="151" t="str">
        <f t="shared" si="2"/>
        <v/>
      </c>
      <c r="L64" s="152" t="str">
        <f t="shared" si="3"/>
        <v/>
      </c>
    </row>
    <row r="65" spans="1:12" x14ac:dyDescent="0.2">
      <c r="A65" s="73"/>
      <c r="B65" s="75"/>
      <c r="C65" s="95"/>
      <c r="D65" s="75"/>
      <c r="E65" s="135"/>
      <c r="F65" s="153"/>
      <c r="G65" s="83"/>
      <c r="H65" s="84" t="str">
        <f t="shared" si="4"/>
        <v/>
      </c>
      <c r="I65" s="149" t="str">
        <f t="shared" si="0"/>
        <v/>
      </c>
      <c r="J65" s="150" t="str">
        <f t="shared" si="1"/>
        <v/>
      </c>
      <c r="K65" s="151" t="str">
        <f t="shared" si="2"/>
        <v/>
      </c>
      <c r="L65" s="152" t="str">
        <f t="shared" si="3"/>
        <v/>
      </c>
    </row>
    <row r="66" spans="1:12" x14ac:dyDescent="0.2">
      <c r="A66" s="73"/>
      <c r="B66" s="75"/>
      <c r="C66" s="95"/>
      <c r="D66" s="75"/>
      <c r="E66" s="135"/>
      <c r="F66" s="153"/>
      <c r="G66" s="83"/>
      <c r="H66" s="84" t="str">
        <f t="shared" si="4"/>
        <v/>
      </c>
      <c r="I66" s="149" t="str">
        <f t="shared" si="0"/>
        <v/>
      </c>
      <c r="J66" s="150" t="str">
        <f t="shared" si="1"/>
        <v/>
      </c>
      <c r="K66" s="151" t="str">
        <f t="shared" si="2"/>
        <v/>
      </c>
      <c r="L66" s="152" t="str">
        <f t="shared" si="3"/>
        <v/>
      </c>
    </row>
    <row r="67" spans="1:12" x14ac:dyDescent="0.2">
      <c r="A67" s="73"/>
      <c r="B67" s="75"/>
      <c r="C67" s="95"/>
      <c r="D67" s="75"/>
      <c r="E67" s="135"/>
      <c r="F67" s="153"/>
      <c r="G67" s="83"/>
      <c r="H67" s="84" t="str">
        <f t="shared" si="4"/>
        <v/>
      </c>
      <c r="I67" s="149" t="str">
        <f t="shared" si="0"/>
        <v/>
      </c>
      <c r="J67" s="150" t="str">
        <f t="shared" si="1"/>
        <v/>
      </c>
      <c r="K67" s="151" t="str">
        <f t="shared" si="2"/>
        <v/>
      </c>
      <c r="L67" s="152" t="str">
        <f t="shared" si="3"/>
        <v/>
      </c>
    </row>
    <row r="68" spans="1:12" x14ac:dyDescent="0.2">
      <c r="A68" s="73"/>
      <c r="B68" s="75"/>
      <c r="C68" s="95"/>
      <c r="D68" s="75"/>
      <c r="E68" s="135"/>
      <c r="F68" s="153"/>
      <c r="G68" s="83"/>
      <c r="H68" s="84" t="str">
        <f t="shared" ref="H68:H131" si="5">IF(A68="","",IF(F68="",IF(G68="America",0.6,IF(G68="Africa",0.5,IF(G68="Asia",0.57))),F68))</f>
        <v/>
      </c>
      <c r="I68" s="149" t="str">
        <f t="shared" ref="I68:I131" si="6">IF(A68="","",H68*EXP(-1.499+(2.148*LN(D68))+(0.207*(LN(D68))^2)-(0.0281*(LN(D68))^3)))</f>
        <v/>
      </c>
      <c r="J68" s="150" t="str">
        <f t="shared" ref="J68:J131" si="7">IF(A68="","",(I68/1000)/2)</f>
        <v/>
      </c>
      <c r="K68" s="151" t="str">
        <f t="shared" ref="K68:K131" si="8">IF(A68="","",IF($A68=$A67,"",$A68))</f>
        <v/>
      </c>
      <c r="L68" s="152" t="str">
        <f t="shared" ref="L68:L131" si="9">IF(A68="","",IF(A68=A67,J68+L67,J68))</f>
        <v/>
      </c>
    </row>
    <row r="69" spans="1:12" x14ac:dyDescent="0.2">
      <c r="A69" s="73"/>
      <c r="B69" s="75"/>
      <c r="C69" s="95"/>
      <c r="D69" s="75"/>
      <c r="E69" s="135"/>
      <c r="F69" s="153"/>
      <c r="G69" s="83"/>
      <c r="H69" s="84" t="str">
        <f t="shared" si="5"/>
        <v/>
      </c>
      <c r="I69" s="149" t="str">
        <f t="shared" si="6"/>
        <v/>
      </c>
      <c r="J69" s="150" t="str">
        <f t="shared" si="7"/>
        <v/>
      </c>
      <c r="K69" s="151" t="str">
        <f t="shared" si="8"/>
        <v/>
      </c>
      <c r="L69" s="152" t="str">
        <f t="shared" si="9"/>
        <v/>
      </c>
    </row>
    <row r="70" spans="1:12" x14ac:dyDescent="0.2">
      <c r="A70" s="73"/>
      <c r="B70" s="75"/>
      <c r="C70" s="95"/>
      <c r="D70" s="75"/>
      <c r="E70" s="135"/>
      <c r="F70" s="153"/>
      <c r="G70" s="83"/>
      <c r="H70" s="84" t="str">
        <f t="shared" si="5"/>
        <v/>
      </c>
      <c r="I70" s="149" t="str">
        <f t="shared" si="6"/>
        <v/>
      </c>
      <c r="J70" s="150" t="str">
        <f t="shared" si="7"/>
        <v/>
      </c>
      <c r="K70" s="151" t="str">
        <f t="shared" si="8"/>
        <v/>
      </c>
      <c r="L70" s="152" t="str">
        <f t="shared" si="9"/>
        <v/>
      </c>
    </row>
    <row r="71" spans="1:12" x14ac:dyDescent="0.2">
      <c r="A71" s="73"/>
      <c r="B71" s="75"/>
      <c r="C71" s="95"/>
      <c r="D71" s="75"/>
      <c r="E71" s="135"/>
      <c r="F71" s="153"/>
      <c r="G71" s="83"/>
      <c r="H71" s="84" t="str">
        <f t="shared" si="5"/>
        <v/>
      </c>
      <c r="I71" s="149" t="str">
        <f t="shared" si="6"/>
        <v/>
      </c>
      <c r="J71" s="150" t="str">
        <f t="shared" si="7"/>
        <v/>
      </c>
      <c r="K71" s="151" t="str">
        <f t="shared" si="8"/>
        <v/>
      </c>
      <c r="L71" s="152" t="str">
        <f t="shared" si="9"/>
        <v/>
      </c>
    </row>
    <row r="72" spans="1:12" x14ac:dyDescent="0.2">
      <c r="A72" s="73"/>
      <c r="B72" s="75"/>
      <c r="C72" s="95"/>
      <c r="D72" s="75"/>
      <c r="E72" s="135"/>
      <c r="F72" s="153"/>
      <c r="G72" s="83"/>
      <c r="H72" s="84" t="str">
        <f t="shared" si="5"/>
        <v/>
      </c>
      <c r="I72" s="149" t="str">
        <f t="shared" si="6"/>
        <v/>
      </c>
      <c r="J72" s="150" t="str">
        <f t="shared" si="7"/>
        <v/>
      </c>
      <c r="K72" s="151" t="str">
        <f t="shared" si="8"/>
        <v/>
      </c>
      <c r="L72" s="152" t="str">
        <f t="shared" si="9"/>
        <v/>
      </c>
    </row>
    <row r="73" spans="1:12" x14ac:dyDescent="0.2">
      <c r="A73" s="73"/>
      <c r="B73" s="75"/>
      <c r="C73" s="95"/>
      <c r="D73" s="75"/>
      <c r="E73" s="135"/>
      <c r="F73" s="153"/>
      <c r="G73" s="83"/>
      <c r="H73" s="84" t="str">
        <f t="shared" si="5"/>
        <v/>
      </c>
      <c r="I73" s="149" t="str">
        <f t="shared" si="6"/>
        <v/>
      </c>
      <c r="J73" s="150" t="str">
        <f t="shared" si="7"/>
        <v/>
      </c>
      <c r="K73" s="151" t="str">
        <f t="shared" si="8"/>
        <v/>
      </c>
      <c r="L73" s="152" t="str">
        <f t="shared" si="9"/>
        <v/>
      </c>
    </row>
    <row r="74" spans="1:12" x14ac:dyDescent="0.2">
      <c r="A74" s="73"/>
      <c r="B74" s="75"/>
      <c r="C74" s="95"/>
      <c r="D74" s="75"/>
      <c r="E74" s="135"/>
      <c r="F74" s="153"/>
      <c r="G74" s="83"/>
      <c r="H74" s="84" t="str">
        <f t="shared" si="5"/>
        <v/>
      </c>
      <c r="I74" s="149" t="str">
        <f t="shared" si="6"/>
        <v/>
      </c>
      <c r="J74" s="150" t="str">
        <f t="shared" si="7"/>
        <v/>
      </c>
      <c r="K74" s="151" t="str">
        <f t="shared" si="8"/>
        <v/>
      </c>
      <c r="L74" s="152" t="str">
        <f t="shared" si="9"/>
        <v/>
      </c>
    </row>
    <row r="75" spans="1:12" x14ac:dyDescent="0.2">
      <c r="A75" s="73"/>
      <c r="B75" s="75"/>
      <c r="C75" s="95"/>
      <c r="D75" s="75"/>
      <c r="E75" s="135"/>
      <c r="F75" s="153"/>
      <c r="G75" s="83"/>
      <c r="H75" s="84" t="str">
        <f t="shared" si="5"/>
        <v/>
      </c>
      <c r="I75" s="149" t="str">
        <f t="shared" si="6"/>
        <v/>
      </c>
      <c r="J75" s="150" t="str">
        <f t="shared" si="7"/>
        <v/>
      </c>
      <c r="K75" s="151" t="str">
        <f t="shared" si="8"/>
        <v/>
      </c>
      <c r="L75" s="152" t="str">
        <f t="shared" si="9"/>
        <v/>
      </c>
    </row>
    <row r="76" spans="1:12" x14ac:dyDescent="0.2">
      <c r="A76" s="73"/>
      <c r="B76" s="75"/>
      <c r="C76" s="95"/>
      <c r="D76" s="75"/>
      <c r="E76" s="135"/>
      <c r="F76" s="153"/>
      <c r="G76" s="83"/>
      <c r="H76" s="84" t="str">
        <f t="shared" si="5"/>
        <v/>
      </c>
      <c r="I76" s="149" t="str">
        <f t="shared" si="6"/>
        <v/>
      </c>
      <c r="J76" s="150" t="str">
        <f t="shared" si="7"/>
        <v/>
      </c>
      <c r="K76" s="151" t="str">
        <f t="shared" si="8"/>
        <v/>
      </c>
      <c r="L76" s="152" t="str">
        <f t="shared" si="9"/>
        <v/>
      </c>
    </row>
    <row r="77" spans="1:12" x14ac:dyDescent="0.2">
      <c r="A77" s="73"/>
      <c r="B77" s="75"/>
      <c r="C77" s="95"/>
      <c r="D77" s="75"/>
      <c r="E77" s="135"/>
      <c r="F77" s="153"/>
      <c r="G77" s="83"/>
      <c r="H77" s="84" t="str">
        <f t="shared" si="5"/>
        <v/>
      </c>
      <c r="I77" s="149" t="str">
        <f t="shared" si="6"/>
        <v/>
      </c>
      <c r="J77" s="150" t="str">
        <f t="shared" si="7"/>
        <v/>
      </c>
      <c r="K77" s="151" t="str">
        <f t="shared" si="8"/>
        <v/>
      </c>
      <c r="L77" s="152" t="str">
        <f t="shared" si="9"/>
        <v/>
      </c>
    </row>
    <row r="78" spans="1:12" x14ac:dyDescent="0.2">
      <c r="A78" s="73"/>
      <c r="B78" s="75"/>
      <c r="C78" s="95"/>
      <c r="D78" s="75"/>
      <c r="E78" s="135"/>
      <c r="F78" s="153"/>
      <c r="G78" s="83"/>
      <c r="H78" s="84" t="str">
        <f t="shared" si="5"/>
        <v/>
      </c>
      <c r="I78" s="149" t="str">
        <f t="shared" si="6"/>
        <v/>
      </c>
      <c r="J78" s="150" t="str">
        <f t="shared" si="7"/>
        <v/>
      </c>
      <c r="K78" s="151" t="str">
        <f t="shared" si="8"/>
        <v/>
      </c>
      <c r="L78" s="152" t="str">
        <f t="shared" si="9"/>
        <v/>
      </c>
    </row>
    <row r="79" spans="1:12" x14ac:dyDescent="0.2">
      <c r="A79" s="73"/>
      <c r="B79" s="75"/>
      <c r="C79" s="95"/>
      <c r="D79" s="75"/>
      <c r="E79" s="135"/>
      <c r="F79" s="153"/>
      <c r="G79" s="83"/>
      <c r="H79" s="84" t="str">
        <f t="shared" si="5"/>
        <v/>
      </c>
      <c r="I79" s="149" t="str">
        <f t="shared" si="6"/>
        <v/>
      </c>
      <c r="J79" s="150" t="str">
        <f t="shared" si="7"/>
        <v/>
      </c>
      <c r="K79" s="151" t="str">
        <f t="shared" si="8"/>
        <v/>
      </c>
      <c r="L79" s="152" t="str">
        <f t="shared" si="9"/>
        <v/>
      </c>
    </row>
    <row r="80" spans="1:12" x14ac:dyDescent="0.2">
      <c r="A80" s="73"/>
      <c r="B80" s="75"/>
      <c r="C80" s="95"/>
      <c r="D80" s="75"/>
      <c r="E80" s="135"/>
      <c r="F80" s="153"/>
      <c r="G80" s="83"/>
      <c r="H80" s="84" t="str">
        <f t="shared" si="5"/>
        <v/>
      </c>
      <c r="I80" s="149" t="str">
        <f t="shared" si="6"/>
        <v/>
      </c>
      <c r="J80" s="150" t="str">
        <f t="shared" si="7"/>
        <v/>
      </c>
      <c r="K80" s="151" t="str">
        <f t="shared" si="8"/>
        <v/>
      </c>
      <c r="L80" s="152" t="str">
        <f t="shared" si="9"/>
        <v/>
      </c>
    </row>
    <row r="81" spans="1:12" x14ac:dyDescent="0.2">
      <c r="A81" s="73"/>
      <c r="B81" s="75"/>
      <c r="C81" s="95"/>
      <c r="D81" s="75"/>
      <c r="E81" s="135"/>
      <c r="F81" s="153"/>
      <c r="G81" s="83"/>
      <c r="H81" s="84" t="str">
        <f t="shared" si="5"/>
        <v/>
      </c>
      <c r="I81" s="149" t="str">
        <f t="shared" si="6"/>
        <v/>
      </c>
      <c r="J81" s="150" t="str">
        <f t="shared" si="7"/>
        <v/>
      </c>
      <c r="K81" s="151" t="str">
        <f t="shared" si="8"/>
        <v/>
      </c>
      <c r="L81" s="152" t="str">
        <f t="shared" si="9"/>
        <v/>
      </c>
    </row>
    <row r="82" spans="1:12" x14ac:dyDescent="0.2">
      <c r="A82" s="73"/>
      <c r="B82" s="75"/>
      <c r="C82" s="95"/>
      <c r="D82" s="75"/>
      <c r="E82" s="135"/>
      <c r="F82" s="153"/>
      <c r="G82" s="83"/>
      <c r="H82" s="84" t="str">
        <f t="shared" si="5"/>
        <v/>
      </c>
      <c r="I82" s="149" t="str">
        <f t="shared" si="6"/>
        <v/>
      </c>
      <c r="J82" s="150" t="str">
        <f t="shared" si="7"/>
        <v/>
      </c>
      <c r="K82" s="151" t="str">
        <f t="shared" si="8"/>
        <v/>
      </c>
      <c r="L82" s="152" t="str">
        <f t="shared" si="9"/>
        <v/>
      </c>
    </row>
    <row r="83" spans="1:12" x14ac:dyDescent="0.2">
      <c r="A83" s="73"/>
      <c r="B83" s="75"/>
      <c r="C83" s="95"/>
      <c r="D83" s="75"/>
      <c r="E83" s="135"/>
      <c r="F83" s="153"/>
      <c r="G83" s="83"/>
      <c r="H83" s="84" t="str">
        <f t="shared" si="5"/>
        <v/>
      </c>
      <c r="I83" s="149" t="str">
        <f t="shared" si="6"/>
        <v/>
      </c>
      <c r="J83" s="150" t="str">
        <f t="shared" si="7"/>
        <v/>
      </c>
      <c r="K83" s="151" t="str">
        <f t="shared" si="8"/>
        <v/>
      </c>
      <c r="L83" s="152" t="str">
        <f t="shared" si="9"/>
        <v/>
      </c>
    </row>
    <row r="84" spans="1:12" x14ac:dyDescent="0.2">
      <c r="A84" s="73"/>
      <c r="B84" s="75"/>
      <c r="C84" s="95"/>
      <c r="D84" s="75"/>
      <c r="E84" s="135"/>
      <c r="F84" s="153"/>
      <c r="G84" s="83"/>
      <c r="H84" s="84" t="str">
        <f t="shared" si="5"/>
        <v/>
      </c>
      <c r="I84" s="149" t="str">
        <f t="shared" si="6"/>
        <v/>
      </c>
      <c r="J84" s="150" t="str">
        <f t="shared" si="7"/>
        <v/>
      </c>
      <c r="K84" s="151" t="str">
        <f t="shared" si="8"/>
        <v/>
      </c>
      <c r="L84" s="152" t="str">
        <f t="shared" si="9"/>
        <v/>
      </c>
    </row>
    <row r="85" spans="1:12" x14ac:dyDescent="0.2">
      <c r="A85" s="73"/>
      <c r="B85" s="75"/>
      <c r="C85" s="95"/>
      <c r="D85" s="75"/>
      <c r="E85" s="135"/>
      <c r="F85" s="153"/>
      <c r="G85" s="83"/>
      <c r="H85" s="84" t="str">
        <f t="shared" si="5"/>
        <v/>
      </c>
      <c r="I85" s="149" t="str">
        <f t="shared" si="6"/>
        <v/>
      </c>
      <c r="J85" s="150" t="str">
        <f t="shared" si="7"/>
        <v/>
      </c>
      <c r="K85" s="151" t="str">
        <f t="shared" si="8"/>
        <v/>
      </c>
      <c r="L85" s="152" t="str">
        <f t="shared" si="9"/>
        <v/>
      </c>
    </row>
    <row r="86" spans="1:12" x14ac:dyDescent="0.2">
      <c r="A86" s="73"/>
      <c r="B86" s="75"/>
      <c r="C86" s="95"/>
      <c r="D86" s="75"/>
      <c r="E86" s="135"/>
      <c r="F86" s="153"/>
      <c r="G86" s="83"/>
      <c r="H86" s="84" t="str">
        <f t="shared" si="5"/>
        <v/>
      </c>
      <c r="I86" s="149" t="str">
        <f t="shared" si="6"/>
        <v/>
      </c>
      <c r="J86" s="150" t="str">
        <f t="shared" si="7"/>
        <v/>
      </c>
      <c r="K86" s="151" t="str">
        <f t="shared" si="8"/>
        <v/>
      </c>
      <c r="L86" s="152" t="str">
        <f t="shared" si="9"/>
        <v/>
      </c>
    </row>
    <row r="87" spans="1:12" x14ac:dyDescent="0.2">
      <c r="A87" s="73"/>
      <c r="B87" s="75"/>
      <c r="C87" s="95"/>
      <c r="D87" s="75"/>
      <c r="E87" s="135"/>
      <c r="F87" s="153"/>
      <c r="G87" s="83"/>
      <c r="H87" s="84" t="str">
        <f t="shared" si="5"/>
        <v/>
      </c>
      <c r="I87" s="149" t="str">
        <f t="shared" si="6"/>
        <v/>
      </c>
      <c r="J87" s="150" t="str">
        <f t="shared" si="7"/>
        <v/>
      </c>
      <c r="K87" s="151" t="str">
        <f t="shared" si="8"/>
        <v/>
      </c>
      <c r="L87" s="152" t="str">
        <f t="shared" si="9"/>
        <v/>
      </c>
    </row>
    <row r="88" spans="1:12" x14ac:dyDescent="0.2">
      <c r="A88" s="73"/>
      <c r="B88" s="75"/>
      <c r="C88" s="95"/>
      <c r="D88" s="75"/>
      <c r="E88" s="135"/>
      <c r="F88" s="153"/>
      <c r="G88" s="83"/>
      <c r="H88" s="84" t="str">
        <f t="shared" si="5"/>
        <v/>
      </c>
      <c r="I88" s="149" t="str">
        <f t="shared" si="6"/>
        <v/>
      </c>
      <c r="J88" s="150" t="str">
        <f t="shared" si="7"/>
        <v/>
      </c>
      <c r="K88" s="151" t="str">
        <f t="shared" si="8"/>
        <v/>
      </c>
      <c r="L88" s="152" t="str">
        <f t="shared" si="9"/>
        <v/>
      </c>
    </row>
    <row r="89" spans="1:12" x14ac:dyDescent="0.2">
      <c r="A89" s="73"/>
      <c r="B89" s="75"/>
      <c r="C89" s="95"/>
      <c r="D89" s="75"/>
      <c r="E89" s="135"/>
      <c r="F89" s="153"/>
      <c r="G89" s="83"/>
      <c r="H89" s="84" t="str">
        <f t="shared" si="5"/>
        <v/>
      </c>
      <c r="I89" s="149" t="str">
        <f t="shared" si="6"/>
        <v/>
      </c>
      <c r="J89" s="150" t="str">
        <f t="shared" si="7"/>
        <v/>
      </c>
      <c r="K89" s="151" t="str">
        <f t="shared" si="8"/>
        <v/>
      </c>
      <c r="L89" s="152" t="str">
        <f t="shared" si="9"/>
        <v/>
      </c>
    </row>
    <row r="90" spans="1:12" x14ac:dyDescent="0.2">
      <c r="A90" s="73"/>
      <c r="B90" s="75"/>
      <c r="C90" s="95"/>
      <c r="D90" s="75"/>
      <c r="E90" s="135"/>
      <c r="F90" s="153"/>
      <c r="G90" s="83"/>
      <c r="H90" s="84" t="str">
        <f t="shared" si="5"/>
        <v/>
      </c>
      <c r="I90" s="149" t="str">
        <f t="shared" si="6"/>
        <v/>
      </c>
      <c r="J90" s="150" t="str">
        <f t="shared" si="7"/>
        <v/>
      </c>
      <c r="K90" s="151" t="str">
        <f t="shared" si="8"/>
        <v/>
      </c>
      <c r="L90" s="152" t="str">
        <f t="shared" si="9"/>
        <v/>
      </c>
    </row>
    <row r="91" spans="1:12" x14ac:dyDescent="0.2">
      <c r="A91" s="73"/>
      <c r="B91" s="75"/>
      <c r="C91" s="95"/>
      <c r="D91" s="75"/>
      <c r="E91" s="135"/>
      <c r="F91" s="153"/>
      <c r="G91" s="83"/>
      <c r="H91" s="84" t="str">
        <f t="shared" si="5"/>
        <v/>
      </c>
      <c r="I91" s="149" t="str">
        <f t="shared" si="6"/>
        <v/>
      </c>
      <c r="J91" s="150" t="str">
        <f t="shared" si="7"/>
        <v/>
      </c>
      <c r="K91" s="151" t="str">
        <f t="shared" si="8"/>
        <v/>
      </c>
      <c r="L91" s="152" t="str">
        <f t="shared" si="9"/>
        <v/>
      </c>
    </row>
    <row r="92" spans="1:12" x14ac:dyDescent="0.2">
      <c r="A92" s="73"/>
      <c r="B92" s="75"/>
      <c r="C92" s="95"/>
      <c r="D92" s="75"/>
      <c r="E92" s="135"/>
      <c r="F92" s="153"/>
      <c r="G92" s="83"/>
      <c r="H92" s="84" t="str">
        <f t="shared" si="5"/>
        <v/>
      </c>
      <c r="I92" s="149" t="str">
        <f t="shared" si="6"/>
        <v/>
      </c>
      <c r="J92" s="150" t="str">
        <f t="shared" si="7"/>
        <v/>
      </c>
      <c r="K92" s="151" t="str">
        <f t="shared" si="8"/>
        <v/>
      </c>
      <c r="L92" s="152" t="str">
        <f t="shared" si="9"/>
        <v/>
      </c>
    </row>
    <row r="93" spans="1:12" x14ac:dyDescent="0.2">
      <c r="A93" s="73"/>
      <c r="B93" s="75"/>
      <c r="C93" s="95"/>
      <c r="D93" s="75"/>
      <c r="E93" s="135"/>
      <c r="F93" s="153"/>
      <c r="G93" s="83"/>
      <c r="H93" s="84" t="str">
        <f t="shared" si="5"/>
        <v/>
      </c>
      <c r="I93" s="149" t="str">
        <f t="shared" si="6"/>
        <v/>
      </c>
      <c r="J93" s="150" t="str">
        <f t="shared" si="7"/>
        <v/>
      </c>
      <c r="K93" s="151" t="str">
        <f t="shared" si="8"/>
        <v/>
      </c>
      <c r="L93" s="152" t="str">
        <f t="shared" si="9"/>
        <v/>
      </c>
    </row>
    <row r="94" spans="1:12" x14ac:dyDescent="0.2">
      <c r="A94" s="73"/>
      <c r="B94" s="75"/>
      <c r="C94" s="95"/>
      <c r="D94" s="75"/>
      <c r="E94" s="135"/>
      <c r="F94" s="153"/>
      <c r="G94" s="83"/>
      <c r="H94" s="84" t="str">
        <f t="shared" si="5"/>
        <v/>
      </c>
      <c r="I94" s="149" t="str">
        <f t="shared" si="6"/>
        <v/>
      </c>
      <c r="J94" s="150" t="str">
        <f t="shared" si="7"/>
        <v/>
      </c>
      <c r="K94" s="151" t="str">
        <f t="shared" si="8"/>
        <v/>
      </c>
      <c r="L94" s="152" t="str">
        <f t="shared" si="9"/>
        <v/>
      </c>
    </row>
    <row r="95" spans="1:12" x14ac:dyDescent="0.2">
      <c r="A95" s="73"/>
      <c r="B95" s="75"/>
      <c r="C95" s="95"/>
      <c r="D95" s="75"/>
      <c r="E95" s="135"/>
      <c r="F95" s="153"/>
      <c r="G95" s="83"/>
      <c r="H95" s="84" t="str">
        <f t="shared" si="5"/>
        <v/>
      </c>
      <c r="I95" s="149" t="str">
        <f t="shared" si="6"/>
        <v/>
      </c>
      <c r="J95" s="150" t="str">
        <f t="shared" si="7"/>
        <v/>
      </c>
      <c r="K95" s="151" t="str">
        <f t="shared" si="8"/>
        <v/>
      </c>
      <c r="L95" s="152" t="str">
        <f t="shared" si="9"/>
        <v/>
      </c>
    </row>
    <row r="96" spans="1:12" x14ac:dyDescent="0.2">
      <c r="A96" s="73"/>
      <c r="B96" s="75"/>
      <c r="C96" s="95"/>
      <c r="D96" s="75"/>
      <c r="E96" s="135"/>
      <c r="F96" s="153"/>
      <c r="G96" s="83"/>
      <c r="H96" s="84" t="str">
        <f t="shared" si="5"/>
        <v/>
      </c>
      <c r="I96" s="149" t="str">
        <f t="shared" si="6"/>
        <v/>
      </c>
      <c r="J96" s="150" t="str">
        <f t="shared" si="7"/>
        <v/>
      </c>
      <c r="K96" s="151" t="str">
        <f t="shared" si="8"/>
        <v/>
      </c>
      <c r="L96" s="152" t="str">
        <f t="shared" si="9"/>
        <v/>
      </c>
    </row>
    <row r="97" spans="1:12" x14ac:dyDescent="0.2">
      <c r="A97" s="73"/>
      <c r="B97" s="75"/>
      <c r="C97" s="95"/>
      <c r="D97" s="75"/>
      <c r="E97" s="135"/>
      <c r="F97" s="153"/>
      <c r="G97" s="83"/>
      <c r="H97" s="84" t="str">
        <f t="shared" si="5"/>
        <v/>
      </c>
      <c r="I97" s="149" t="str">
        <f t="shared" si="6"/>
        <v/>
      </c>
      <c r="J97" s="150" t="str">
        <f t="shared" si="7"/>
        <v/>
      </c>
      <c r="K97" s="151" t="str">
        <f t="shared" si="8"/>
        <v/>
      </c>
      <c r="L97" s="152" t="str">
        <f t="shared" si="9"/>
        <v/>
      </c>
    </row>
    <row r="98" spans="1:12" x14ac:dyDescent="0.2">
      <c r="A98" s="73"/>
      <c r="B98" s="75"/>
      <c r="C98" s="95"/>
      <c r="D98" s="75"/>
      <c r="E98" s="135"/>
      <c r="F98" s="153"/>
      <c r="G98" s="83"/>
      <c r="H98" s="84" t="str">
        <f t="shared" si="5"/>
        <v/>
      </c>
      <c r="I98" s="149" t="str">
        <f t="shared" si="6"/>
        <v/>
      </c>
      <c r="J98" s="150" t="str">
        <f t="shared" si="7"/>
        <v/>
      </c>
      <c r="K98" s="151" t="str">
        <f t="shared" si="8"/>
        <v/>
      </c>
      <c r="L98" s="152" t="str">
        <f t="shared" si="9"/>
        <v/>
      </c>
    </row>
    <row r="99" spans="1:12" x14ac:dyDescent="0.2">
      <c r="A99" s="73"/>
      <c r="B99" s="75"/>
      <c r="C99" s="95"/>
      <c r="D99" s="75"/>
      <c r="E99" s="135"/>
      <c r="F99" s="153"/>
      <c r="G99" s="83"/>
      <c r="H99" s="84" t="str">
        <f t="shared" si="5"/>
        <v/>
      </c>
      <c r="I99" s="149" t="str">
        <f t="shared" si="6"/>
        <v/>
      </c>
      <c r="J99" s="150" t="str">
        <f t="shared" si="7"/>
        <v/>
      </c>
      <c r="K99" s="151" t="str">
        <f t="shared" si="8"/>
        <v/>
      </c>
      <c r="L99" s="152" t="str">
        <f t="shared" si="9"/>
        <v/>
      </c>
    </row>
    <row r="100" spans="1:12" x14ac:dyDescent="0.2">
      <c r="A100" s="73"/>
      <c r="B100" s="75"/>
      <c r="C100" s="95"/>
      <c r="D100" s="75"/>
      <c r="E100" s="135"/>
      <c r="F100" s="153"/>
      <c r="G100" s="83"/>
      <c r="H100" s="84" t="str">
        <f t="shared" si="5"/>
        <v/>
      </c>
      <c r="I100" s="149" t="str">
        <f t="shared" si="6"/>
        <v/>
      </c>
      <c r="J100" s="150" t="str">
        <f t="shared" si="7"/>
        <v/>
      </c>
      <c r="K100" s="151" t="str">
        <f t="shared" si="8"/>
        <v/>
      </c>
      <c r="L100" s="152" t="str">
        <f t="shared" si="9"/>
        <v/>
      </c>
    </row>
    <row r="101" spans="1:12" x14ac:dyDescent="0.2">
      <c r="A101" s="73"/>
      <c r="B101" s="75"/>
      <c r="C101" s="95"/>
      <c r="D101" s="75"/>
      <c r="E101" s="135"/>
      <c r="F101" s="153"/>
      <c r="G101" s="83"/>
      <c r="H101" s="84" t="str">
        <f t="shared" si="5"/>
        <v/>
      </c>
      <c r="I101" s="149" t="str">
        <f t="shared" si="6"/>
        <v/>
      </c>
      <c r="J101" s="150" t="str">
        <f t="shared" si="7"/>
        <v/>
      </c>
      <c r="K101" s="151" t="str">
        <f t="shared" si="8"/>
        <v/>
      </c>
      <c r="L101" s="152" t="str">
        <f t="shared" si="9"/>
        <v/>
      </c>
    </row>
    <row r="102" spans="1:12" x14ac:dyDescent="0.2">
      <c r="A102" s="73"/>
      <c r="B102" s="75"/>
      <c r="C102" s="95"/>
      <c r="D102" s="75"/>
      <c r="E102" s="135"/>
      <c r="F102" s="153"/>
      <c r="G102" s="83"/>
      <c r="H102" s="84" t="str">
        <f t="shared" si="5"/>
        <v/>
      </c>
      <c r="I102" s="149" t="str">
        <f t="shared" si="6"/>
        <v/>
      </c>
      <c r="J102" s="150" t="str">
        <f t="shared" si="7"/>
        <v/>
      </c>
      <c r="K102" s="151" t="str">
        <f t="shared" si="8"/>
        <v/>
      </c>
      <c r="L102" s="152" t="str">
        <f t="shared" si="9"/>
        <v/>
      </c>
    </row>
    <row r="103" spans="1:12" x14ac:dyDescent="0.2">
      <c r="A103" s="73"/>
      <c r="B103" s="75"/>
      <c r="C103" s="95"/>
      <c r="D103" s="75"/>
      <c r="E103" s="135"/>
      <c r="F103" s="153"/>
      <c r="G103" s="83"/>
      <c r="H103" s="84" t="str">
        <f t="shared" si="5"/>
        <v/>
      </c>
      <c r="I103" s="149" t="str">
        <f t="shared" si="6"/>
        <v/>
      </c>
      <c r="J103" s="150" t="str">
        <f t="shared" si="7"/>
        <v/>
      </c>
      <c r="K103" s="151" t="str">
        <f t="shared" si="8"/>
        <v/>
      </c>
      <c r="L103" s="152" t="str">
        <f t="shared" si="9"/>
        <v/>
      </c>
    </row>
    <row r="104" spans="1:12" x14ac:dyDescent="0.2">
      <c r="A104" s="73"/>
      <c r="B104" s="75"/>
      <c r="C104" s="95"/>
      <c r="D104" s="75"/>
      <c r="E104" s="135"/>
      <c r="F104" s="153"/>
      <c r="G104" s="83"/>
      <c r="H104" s="84" t="str">
        <f t="shared" si="5"/>
        <v/>
      </c>
      <c r="I104" s="149" t="str">
        <f t="shared" si="6"/>
        <v/>
      </c>
      <c r="J104" s="150" t="str">
        <f t="shared" si="7"/>
        <v/>
      </c>
      <c r="K104" s="151" t="str">
        <f t="shared" si="8"/>
        <v/>
      </c>
      <c r="L104" s="152" t="str">
        <f t="shared" si="9"/>
        <v/>
      </c>
    </row>
    <row r="105" spans="1:12" x14ac:dyDescent="0.2">
      <c r="A105" s="73"/>
      <c r="B105" s="75"/>
      <c r="C105" s="95"/>
      <c r="D105" s="75"/>
      <c r="E105" s="135"/>
      <c r="F105" s="153"/>
      <c r="G105" s="83"/>
      <c r="H105" s="84" t="str">
        <f t="shared" si="5"/>
        <v/>
      </c>
      <c r="I105" s="149" t="str">
        <f t="shared" si="6"/>
        <v/>
      </c>
      <c r="J105" s="150" t="str">
        <f t="shared" si="7"/>
        <v/>
      </c>
      <c r="K105" s="151" t="str">
        <f t="shared" si="8"/>
        <v/>
      </c>
      <c r="L105" s="152" t="str">
        <f t="shared" si="9"/>
        <v/>
      </c>
    </row>
    <row r="106" spans="1:12" x14ac:dyDescent="0.2">
      <c r="A106" s="73"/>
      <c r="B106" s="75"/>
      <c r="C106" s="95"/>
      <c r="D106" s="75"/>
      <c r="E106" s="135"/>
      <c r="F106" s="153"/>
      <c r="G106" s="83"/>
      <c r="H106" s="84" t="str">
        <f t="shared" si="5"/>
        <v/>
      </c>
      <c r="I106" s="149" t="str">
        <f t="shared" si="6"/>
        <v/>
      </c>
      <c r="J106" s="150" t="str">
        <f t="shared" si="7"/>
        <v/>
      </c>
      <c r="K106" s="151" t="str">
        <f t="shared" si="8"/>
        <v/>
      </c>
      <c r="L106" s="152" t="str">
        <f t="shared" si="9"/>
        <v/>
      </c>
    </row>
    <row r="107" spans="1:12" x14ac:dyDescent="0.2">
      <c r="A107" s="73"/>
      <c r="B107" s="75"/>
      <c r="C107" s="95"/>
      <c r="D107" s="75"/>
      <c r="E107" s="135"/>
      <c r="F107" s="153"/>
      <c r="G107" s="83"/>
      <c r="H107" s="84" t="str">
        <f t="shared" si="5"/>
        <v/>
      </c>
      <c r="I107" s="149" t="str">
        <f t="shared" si="6"/>
        <v/>
      </c>
      <c r="J107" s="150" t="str">
        <f t="shared" si="7"/>
        <v/>
      </c>
      <c r="K107" s="151" t="str">
        <f t="shared" si="8"/>
        <v/>
      </c>
      <c r="L107" s="152" t="str">
        <f t="shared" si="9"/>
        <v/>
      </c>
    </row>
    <row r="108" spans="1:12" x14ac:dyDescent="0.2">
      <c r="A108" s="73"/>
      <c r="B108" s="75"/>
      <c r="C108" s="95"/>
      <c r="D108" s="75"/>
      <c r="E108" s="135"/>
      <c r="F108" s="153"/>
      <c r="G108" s="83"/>
      <c r="H108" s="84" t="str">
        <f t="shared" si="5"/>
        <v/>
      </c>
      <c r="I108" s="149" t="str">
        <f t="shared" si="6"/>
        <v/>
      </c>
      <c r="J108" s="150" t="str">
        <f t="shared" si="7"/>
        <v/>
      </c>
      <c r="K108" s="151" t="str">
        <f t="shared" si="8"/>
        <v/>
      </c>
      <c r="L108" s="152" t="str">
        <f t="shared" si="9"/>
        <v/>
      </c>
    </row>
    <row r="109" spans="1:12" x14ac:dyDescent="0.2">
      <c r="A109" s="73"/>
      <c r="B109" s="75"/>
      <c r="C109" s="95"/>
      <c r="D109" s="75"/>
      <c r="E109" s="135"/>
      <c r="F109" s="153"/>
      <c r="G109" s="83"/>
      <c r="H109" s="84" t="str">
        <f t="shared" si="5"/>
        <v/>
      </c>
      <c r="I109" s="149" t="str">
        <f t="shared" si="6"/>
        <v/>
      </c>
      <c r="J109" s="150" t="str">
        <f t="shared" si="7"/>
        <v/>
      </c>
      <c r="K109" s="151" t="str">
        <f t="shared" si="8"/>
        <v/>
      </c>
      <c r="L109" s="152" t="str">
        <f t="shared" si="9"/>
        <v/>
      </c>
    </row>
    <row r="110" spans="1:12" x14ac:dyDescent="0.2">
      <c r="A110" s="73"/>
      <c r="B110" s="75"/>
      <c r="C110" s="95"/>
      <c r="D110" s="75"/>
      <c r="E110" s="135"/>
      <c r="F110" s="153"/>
      <c r="G110" s="83"/>
      <c r="H110" s="84" t="str">
        <f t="shared" si="5"/>
        <v/>
      </c>
      <c r="I110" s="149" t="str">
        <f t="shared" si="6"/>
        <v/>
      </c>
      <c r="J110" s="150" t="str">
        <f t="shared" si="7"/>
        <v/>
      </c>
      <c r="K110" s="151" t="str">
        <f t="shared" si="8"/>
        <v/>
      </c>
      <c r="L110" s="152" t="str">
        <f t="shared" si="9"/>
        <v/>
      </c>
    </row>
    <row r="111" spans="1:12" x14ac:dyDescent="0.2">
      <c r="A111" s="73"/>
      <c r="B111" s="75"/>
      <c r="C111" s="95"/>
      <c r="D111" s="75"/>
      <c r="E111" s="135"/>
      <c r="F111" s="153"/>
      <c r="G111" s="83"/>
      <c r="H111" s="84" t="str">
        <f t="shared" si="5"/>
        <v/>
      </c>
      <c r="I111" s="149" t="str">
        <f t="shared" si="6"/>
        <v/>
      </c>
      <c r="J111" s="150" t="str">
        <f t="shared" si="7"/>
        <v/>
      </c>
      <c r="K111" s="151" t="str">
        <f t="shared" si="8"/>
        <v/>
      </c>
      <c r="L111" s="152" t="str">
        <f t="shared" si="9"/>
        <v/>
      </c>
    </row>
    <row r="112" spans="1:12" x14ac:dyDescent="0.2">
      <c r="A112" s="73"/>
      <c r="B112" s="75"/>
      <c r="C112" s="95"/>
      <c r="D112" s="75"/>
      <c r="E112" s="135"/>
      <c r="F112" s="153"/>
      <c r="G112" s="83"/>
      <c r="H112" s="84" t="str">
        <f t="shared" si="5"/>
        <v/>
      </c>
      <c r="I112" s="149" t="str">
        <f t="shared" si="6"/>
        <v/>
      </c>
      <c r="J112" s="150" t="str">
        <f t="shared" si="7"/>
        <v/>
      </c>
      <c r="K112" s="151" t="str">
        <f t="shared" si="8"/>
        <v/>
      </c>
      <c r="L112" s="152" t="str">
        <f t="shared" si="9"/>
        <v/>
      </c>
    </row>
    <row r="113" spans="1:12" x14ac:dyDescent="0.2">
      <c r="A113" s="73"/>
      <c r="B113" s="75"/>
      <c r="C113" s="95"/>
      <c r="D113" s="75"/>
      <c r="E113" s="135"/>
      <c r="F113" s="153"/>
      <c r="G113" s="83"/>
      <c r="H113" s="84" t="str">
        <f t="shared" si="5"/>
        <v/>
      </c>
      <c r="I113" s="149" t="str">
        <f t="shared" si="6"/>
        <v/>
      </c>
      <c r="J113" s="150" t="str">
        <f t="shared" si="7"/>
        <v/>
      </c>
      <c r="K113" s="151" t="str">
        <f t="shared" si="8"/>
        <v/>
      </c>
      <c r="L113" s="152" t="str">
        <f t="shared" si="9"/>
        <v/>
      </c>
    </row>
    <row r="114" spans="1:12" x14ac:dyDescent="0.2">
      <c r="A114" s="73"/>
      <c r="B114" s="75"/>
      <c r="C114" s="95"/>
      <c r="D114" s="75"/>
      <c r="E114" s="135"/>
      <c r="F114" s="153"/>
      <c r="G114" s="83"/>
      <c r="H114" s="84" t="str">
        <f t="shared" si="5"/>
        <v/>
      </c>
      <c r="I114" s="149" t="str">
        <f t="shared" si="6"/>
        <v/>
      </c>
      <c r="J114" s="150" t="str">
        <f t="shared" si="7"/>
        <v/>
      </c>
      <c r="K114" s="151" t="str">
        <f t="shared" si="8"/>
        <v/>
      </c>
      <c r="L114" s="152" t="str">
        <f t="shared" si="9"/>
        <v/>
      </c>
    </row>
    <row r="115" spans="1:12" x14ac:dyDescent="0.2">
      <c r="A115" s="73"/>
      <c r="B115" s="75"/>
      <c r="C115" s="95"/>
      <c r="D115" s="75"/>
      <c r="E115" s="135"/>
      <c r="F115" s="153"/>
      <c r="G115" s="83"/>
      <c r="H115" s="84" t="str">
        <f t="shared" si="5"/>
        <v/>
      </c>
      <c r="I115" s="149" t="str">
        <f t="shared" si="6"/>
        <v/>
      </c>
      <c r="J115" s="150" t="str">
        <f t="shared" si="7"/>
        <v/>
      </c>
      <c r="K115" s="151" t="str">
        <f t="shared" si="8"/>
        <v/>
      </c>
      <c r="L115" s="152" t="str">
        <f t="shared" si="9"/>
        <v/>
      </c>
    </row>
    <row r="116" spans="1:12" x14ac:dyDescent="0.2">
      <c r="A116" s="73"/>
      <c r="B116" s="75"/>
      <c r="C116" s="95"/>
      <c r="D116" s="75"/>
      <c r="E116" s="135"/>
      <c r="F116" s="153"/>
      <c r="G116" s="83"/>
      <c r="H116" s="84" t="str">
        <f t="shared" si="5"/>
        <v/>
      </c>
      <c r="I116" s="149" t="str">
        <f t="shared" si="6"/>
        <v/>
      </c>
      <c r="J116" s="150" t="str">
        <f t="shared" si="7"/>
        <v/>
      </c>
      <c r="K116" s="151" t="str">
        <f t="shared" si="8"/>
        <v/>
      </c>
      <c r="L116" s="152" t="str">
        <f t="shared" si="9"/>
        <v/>
      </c>
    </row>
    <row r="117" spans="1:12" x14ac:dyDescent="0.2">
      <c r="A117" s="73"/>
      <c r="B117" s="75"/>
      <c r="C117" s="95"/>
      <c r="D117" s="75"/>
      <c r="E117" s="135"/>
      <c r="F117" s="153"/>
      <c r="G117" s="83"/>
      <c r="H117" s="84" t="str">
        <f t="shared" si="5"/>
        <v/>
      </c>
      <c r="I117" s="149" t="str">
        <f t="shared" si="6"/>
        <v/>
      </c>
      <c r="J117" s="150" t="str">
        <f t="shared" si="7"/>
        <v/>
      </c>
      <c r="K117" s="151" t="str">
        <f t="shared" si="8"/>
        <v/>
      </c>
      <c r="L117" s="152" t="str">
        <f t="shared" si="9"/>
        <v/>
      </c>
    </row>
    <row r="118" spans="1:12" x14ac:dyDescent="0.2">
      <c r="A118" s="73"/>
      <c r="B118" s="75"/>
      <c r="C118" s="95"/>
      <c r="D118" s="75"/>
      <c r="E118" s="135"/>
      <c r="F118" s="153"/>
      <c r="G118" s="83"/>
      <c r="H118" s="84" t="str">
        <f t="shared" si="5"/>
        <v/>
      </c>
      <c r="I118" s="149" t="str">
        <f t="shared" si="6"/>
        <v/>
      </c>
      <c r="J118" s="150" t="str">
        <f t="shared" si="7"/>
        <v/>
      </c>
      <c r="K118" s="151" t="str">
        <f t="shared" si="8"/>
        <v/>
      </c>
      <c r="L118" s="152" t="str">
        <f t="shared" si="9"/>
        <v/>
      </c>
    </row>
    <row r="119" spans="1:12" x14ac:dyDescent="0.2">
      <c r="A119" s="73"/>
      <c r="B119" s="75"/>
      <c r="C119" s="95"/>
      <c r="D119" s="75"/>
      <c r="E119" s="135"/>
      <c r="F119" s="153"/>
      <c r="G119" s="83"/>
      <c r="H119" s="84" t="str">
        <f t="shared" si="5"/>
        <v/>
      </c>
      <c r="I119" s="149" t="str">
        <f t="shared" si="6"/>
        <v/>
      </c>
      <c r="J119" s="150" t="str">
        <f t="shared" si="7"/>
        <v/>
      </c>
      <c r="K119" s="151" t="str">
        <f t="shared" si="8"/>
        <v/>
      </c>
      <c r="L119" s="152" t="str">
        <f t="shared" si="9"/>
        <v/>
      </c>
    </row>
    <row r="120" spans="1:12" x14ac:dyDescent="0.2">
      <c r="A120" s="73"/>
      <c r="B120" s="75"/>
      <c r="C120" s="95"/>
      <c r="D120" s="75"/>
      <c r="E120" s="135"/>
      <c r="F120" s="153"/>
      <c r="G120" s="83"/>
      <c r="H120" s="84" t="str">
        <f t="shared" si="5"/>
        <v/>
      </c>
      <c r="I120" s="149" t="str">
        <f t="shared" si="6"/>
        <v/>
      </c>
      <c r="J120" s="150" t="str">
        <f t="shared" si="7"/>
        <v/>
      </c>
      <c r="K120" s="151" t="str">
        <f t="shared" si="8"/>
        <v/>
      </c>
      <c r="L120" s="152" t="str">
        <f t="shared" si="9"/>
        <v/>
      </c>
    </row>
    <row r="121" spans="1:12" x14ac:dyDescent="0.2">
      <c r="A121" s="73"/>
      <c r="B121" s="75"/>
      <c r="C121" s="95"/>
      <c r="D121" s="75"/>
      <c r="E121" s="135"/>
      <c r="F121" s="153"/>
      <c r="G121" s="83"/>
      <c r="H121" s="84" t="str">
        <f t="shared" si="5"/>
        <v/>
      </c>
      <c r="I121" s="149" t="str">
        <f t="shared" si="6"/>
        <v/>
      </c>
      <c r="J121" s="150" t="str">
        <f t="shared" si="7"/>
        <v/>
      </c>
      <c r="K121" s="151" t="str">
        <f t="shared" si="8"/>
        <v/>
      </c>
      <c r="L121" s="152" t="str">
        <f t="shared" si="9"/>
        <v/>
      </c>
    </row>
    <row r="122" spans="1:12" x14ac:dyDescent="0.2">
      <c r="A122" s="73"/>
      <c r="B122" s="75"/>
      <c r="C122" s="95"/>
      <c r="D122" s="75"/>
      <c r="E122" s="135"/>
      <c r="F122" s="153"/>
      <c r="G122" s="83"/>
      <c r="H122" s="84" t="str">
        <f t="shared" si="5"/>
        <v/>
      </c>
      <c r="I122" s="149" t="str">
        <f t="shared" si="6"/>
        <v/>
      </c>
      <c r="J122" s="150" t="str">
        <f t="shared" si="7"/>
        <v/>
      </c>
      <c r="K122" s="151" t="str">
        <f t="shared" si="8"/>
        <v/>
      </c>
      <c r="L122" s="152" t="str">
        <f t="shared" si="9"/>
        <v/>
      </c>
    </row>
    <row r="123" spans="1:12" x14ac:dyDescent="0.2">
      <c r="A123" s="73"/>
      <c r="B123" s="75"/>
      <c r="C123" s="95"/>
      <c r="D123" s="75"/>
      <c r="E123" s="135"/>
      <c r="F123" s="153"/>
      <c r="G123" s="83"/>
      <c r="H123" s="84" t="str">
        <f t="shared" si="5"/>
        <v/>
      </c>
      <c r="I123" s="149" t="str">
        <f t="shared" si="6"/>
        <v/>
      </c>
      <c r="J123" s="150" t="str">
        <f t="shared" si="7"/>
        <v/>
      </c>
      <c r="K123" s="151" t="str">
        <f t="shared" si="8"/>
        <v/>
      </c>
      <c r="L123" s="152" t="str">
        <f t="shared" si="9"/>
        <v/>
      </c>
    </row>
    <row r="124" spans="1:12" x14ac:dyDescent="0.2">
      <c r="A124" s="73"/>
      <c r="B124" s="75"/>
      <c r="C124" s="95"/>
      <c r="D124" s="75"/>
      <c r="E124" s="135"/>
      <c r="F124" s="153"/>
      <c r="G124" s="83"/>
      <c r="H124" s="84" t="str">
        <f t="shared" si="5"/>
        <v/>
      </c>
      <c r="I124" s="149" t="str">
        <f t="shared" si="6"/>
        <v/>
      </c>
      <c r="J124" s="150" t="str">
        <f t="shared" si="7"/>
        <v/>
      </c>
      <c r="K124" s="151" t="str">
        <f t="shared" si="8"/>
        <v/>
      </c>
      <c r="L124" s="152" t="str">
        <f t="shared" si="9"/>
        <v/>
      </c>
    </row>
    <row r="125" spans="1:12" x14ac:dyDescent="0.2">
      <c r="A125" s="73"/>
      <c r="B125" s="75"/>
      <c r="C125" s="95"/>
      <c r="D125" s="75"/>
      <c r="E125" s="135"/>
      <c r="F125" s="153"/>
      <c r="G125" s="83"/>
      <c r="H125" s="84" t="str">
        <f t="shared" si="5"/>
        <v/>
      </c>
      <c r="I125" s="149" t="str">
        <f t="shared" si="6"/>
        <v/>
      </c>
      <c r="J125" s="150" t="str">
        <f t="shared" si="7"/>
        <v/>
      </c>
      <c r="K125" s="151" t="str">
        <f t="shared" si="8"/>
        <v/>
      </c>
      <c r="L125" s="152" t="str">
        <f t="shared" si="9"/>
        <v/>
      </c>
    </row>
    <row r="126" spans="1:12" x14ac:dyDescent="0.2">
      <c r="A126" s="73"/>
      <c r="B126" s="75"/>
      <c r="C126" s="95"/>
      <c r="D126" s="75"/>
      <c r="E126" s="135"/>
      <c r="F126" s="153"/>
      <c r="G126" s="83"/>
      <c r="H126" s="84" t="str">
        <f t="shared" si="5"/>
        <v/>
      </c>
      <c r="I126" s="149" t="str">
        <f t="shared" si="6"/>
        <v/>
      </c>
      <c r="J126" s="150" t="str">
        <f t="shared" si="7"/>
        <v/>
      </c>
      <c r="K126" s="151" t="str">
        <f t="shared" si="8"/>
        <v/>
      </c>
      <c r="L126" s="152" t="str">
        <f t="shared" si="9"/>
        <v/>
      </c>
    </row>
    <row r="127" spans="1:12" x14ac:dyDescent="0.2">
      <c r="A127" s="73"/>
      <c r="B127" s="75"/>
      <c r="C127" s="95"/>
      <c r="D127" s="75"/>
      <c r="E127" s="135"/>
      <c r="F127" s="153"/>
      <c r="G127" s="83"/>
      <c r="H127" s="84" t="str">
        <f t="shared" si="5"/>
        <v/>
      </c>
      <c r="I127" s="149" t="str">
        <f t="shared" si="6"/>
        <v/>
      </c>
      <c r="J127" s="150" t="str">
        <f t="shared" si="7"/>
        <v/>
      </c>
      <c r="K127" s="151" t="str">
        <f t="shared" si="8"/>
        <v/>
      </c>
      <c r="L127" s="152" t="str">
        <f t="shared" si="9"/>
        <v/>
      </c>
    </row>
    <row r="128" spans="1:12" x14ac:dyDescent="0.2">
      <c r="A128" s="73"/>
      <c r="B128" s="75"/>
      <c r="C128" s="95"/>
      <c r="D128" s="75"/>
      <c r="E128" s="135"/>
      <c r="F128" s="153"/>
      <c r="G128" s="83"/>
      <c r="H128" s="84" t="str">
        <f t="shared" si="5"/>
        <v/>
      </c>
      <c r="I128" s="149" t="str">
        <f t="shared" si="6"/>
        <v/>
      </c>
      <c r="J128" s="150" t="str">
        <f t="shared" si="7"/>
        <v/>
      </c>
      <c r="K128" s="151" t="str">
        <f t="shared" si="8"/>
        <v/>
      </c>
      <c r="L128" s="152" t="str">
        <f t="shared" si="9"/>
        <v/>
      </c>
    </row>
    <row r="129" spans="1:12" x14ac:dyDescent="0.2">
      <c r="A129" s="73"/>
      <c r="B129" s="75"/>
      <c r="C129" s="95"/>
      <c r="D129" s="75"/>
      <c r="E129" s="135"/>
      <c r="F129" s="153"/>
      <c r="G129" s="83"/>
      <c r="H129" s="84" t="str">
        <f t="shared" si="5"/>
        <v/>
      </c>
      <c r="I129" s="149" t="str">
        <f t="shared" si="6"/>
        <v/>
      </c>
      <c r="J129" s="150" t="str">
        <f t="shared" si="7"/>
        <v/>
      </c>
      <c r="K129" s="151" t="str">
        <f t="shared" si="8"/>
        <v/>
      </c>
      <c r="L129" s="152" t="str">
        <f t="shared" si="9"/>
        <v/>
      </c>
    </row>
    <row r="130" spans="1:12" x14ac:dyDescent="0.2">
      <c r="A130" s="73"/>
      <c r="B130" s="75"/>
      <c r="C130" s="95"/>
      <c r="D130" s="75"/>
      <c r="E130" s="135"/>
      <c r="F130" s="153"/>
      <c r="G130" s="83"/>
      <c r="H130" s="84" t="str">
        <f t="shared" si="5"/>
        <v/>
      </c>
      <c r="I130" s="149" t="str">
        <f t="shared" si="6"/>
        <v/>
      </c>
      <c r="J130" s="150" t="str">
        <f t="shared" si="7"/>
        <v/>
      </c>
      <c r="K130" s="151" t="str">
        <f t="shared" si="8"/>
        <v/>
      </c>
      <c r="L130" s="152" t="str">
        <f t="shared" si="9"/>
        <v/>
      </c>
    </row>
    <row r="131" spans="1:12" x14ac:dyDescent="0.2">
      <c r="A131" s="73"/>
      <c r="B131" s="75"/>
      <c r="C131" s="95"/>
      <c r="D131" s="75"/>
      <c r="E131" s="135"/>
      <c r="F131" s="153"/>
      <c r="G131" s="83"/>
      <c r="H131" s="84" t="str">
        <f t="shared" si="5"/>
        <v/>
      </c>
      <c r="I131" s="149" t="str">
        <f t="shared" si="6"/>
        <v/>
      </c>
      <c r="J131" s="150" t="str">
        <f t="shared" si="7"/>
        <v/>
      </c>
      <c r="K131" s="151" t="str">
        <f t="shared" si="8"/>
        <v/>
      </c>
      <c r="L131" s="152" t="str">
        <f t="shared" si="9"/>
        <v/>
      </c>
    </row>
    <row r="132" spans="1:12" x14ac:dyDescent="0.2">
      <c r="A132" s="73"/>
      <c r="B132" s="75"/>
      <c r="C132" s="95"/>
      <c r="D132" s="75"/>
      <c r="E132" s="135"/>
      <c r="F132" s="153"/>
      <c r="G132" s="83"/>
      <c r="H132" s="84" t="str">
        <f t="shared" ref="H132:H195" si="10">IF(A132="","",IF(F132="",IF(G132="America",0.6,IF(G132="Africa",0.5,IF(G132="Asia",0.57))),F132))</f>
        <v/>
      </c>
      <c r="I132" s="149" t="str">
        <f t="shared" ref="I132:I195" si="11">IF(A132="","",H132*EXP(-1.499+(2.148*LN(D132))+(0.207*(LN(D132))^2)-(0.0281*(LN(D132))^3)))</f>
        <v/>
      </c>
      <c r="J132" s="150" t="str">
        <f t="shared" ref="J132:J195" si="12">IF(A132="","",(I132/1000)/2)</f>
        <v/>
      </c>
      <c r="K132" s="151" t="str">
        <f t="shared" ref="K132:K195" si="13">IF(A132="","",IF($A132=$A131,"",$A132))</f>
        <v/>
      </c>
      <c r="L132" s="152" t="str">
        <f t="shared" ref="L132:L195" si="14">IF(A132="","",IF(A132=A131,J132+L131,J132))</f>
        <v/>
      </c>
    </row>
    <row r="133" spans="1:12" x14ac:dyDescent="0.2">
      <c r="A133" s="73"/>
      <c r="B133" s="75"/>
      <c r="C133" s="95"/>
      <c r="D133" s="75"/>
      <c r="E133" s="135"/>
      <c r="F133" s="153"/>
      <c r="G133" s="83"/>
      <c r="H133" s="84" t="str">
        <f t="shared" si="10"/>
        <v/>
      </c>
      <c r="I133" s="149" t="str">
        <f t="shared" si="11"/>
        <v/>
      </c>
      <c r="J133" s="150" t="str">
        <f t="shared" si="12"/>
        <v/>
      </c>
      <c r="K133" s="151" t="str">
        <f t="shared" si="13"/>
        <v/>
      </c>
      <c r="L133" s="152" t="str">
        <f t="shared" si="14"/>
        <v/>
      </c>
    </row>
    <row r="134" spans="1:12" x14ac:dyDescent="0.2">
      <c r="A134" s="73"/>
      <c r="B134" s="75"/>
      <c r="C134" s="95"/>
      <c r="D134" s="75"/>
      <c r="E134" s="135"/>
      <c r="F134" s="153"/>
      <c r="G134" s="83"/>
      <c r="H134" s="84" t="str">
        <f t="shared" si="10"/>
        <v/>
      </c>
      <c r="I134" s="149" t="str">
        <f t="shared" si="11"/>
        <v/>
      </c>
      <c r="J134" s="150" t="str">
        <f t="shared" si="12"/>
        <v/>
      </c>
      <c r="K134" s="151" t="str">
        <f t="shared" si="13"/>
        <v/>
      </c>
      <c r="L134" s="152" t="str">
        <f t="shared" si="14"/>
        <v/>
      </c>
    </row>
    <row r="135" spans="1:12" x14ac:dyDescent="0.2">
      <c r="A135" s="73"/>
      <c r="B135" s="75"/>
      <c r="C135" s="95"/>
      <c r="D135" s="75"/>
      <c r="E135" s="135"/>
      <c r="F135" s="153"/>
      <c r="G135" s="83"/>
      <c r="H135" s="84" t="str">
        <f t="shared" si="10"/>
        <v/>
      </c>
      <c r="I135" s="149" t="str">
        <f t="shared" si="11"/>
        <v/>
      </c>
      <c r="J135" s="150" t="str">
        <f t="shared" si="12"/>
        <v/>
      </c>
      <c r="K135" s="151" t="str">
        <f t="shared" si="13"/>
        <v/>
      </c>
      <c r="L135" s="152" t="str">
        <f t="shared" si="14"/>
        <v/>
      </c>
    </row>
    <row r="136" spans="1:12" x14ac:dyDescent="0.2">
      <c r="A136" s="73"/>
      <c r="B136" s="75"/>
      <c r="C136" s="95"/>
      <c r="D136" s="75"/>
      <c r="E136" s="135"/>
      <c r="F136" s="153"/>
      <c r="G136" s="83"/>
      <c r="H136" s="84" t="str">
        <f t="shared" si="10"/>
        <v/>
      </c>
      <c r="I136" s="149" t="str">
        <f t="shared" si="11"/>
        <v/>
      </c>
      <c r="J136" s="150" t="str">
        <f t="shared" si="12"/>
        <v/>
      </c>
      <c r="K136" s="151" t="str">
        <f t="shared" si="13"/>
        <v/>
      </c>
      <c r="L136" s="152" t="str">
        <f t="shared" si="14"/>
        <v/>
      </c>
    </row>
    <row r="137" spans="1:12" x14ac:dyDescent="0.2">
      <c r="A137" s="73"/>
      <c r="B137" s="75"/>
      <c r="C137" s="95"/>
      <c r="D137" s="75"/>
      <c r="E137" s="135"/>
      <c r="F137" s="153"/>
      <c r="G137" s="83"/>
      <c r="H137" s="84" t="str">
        <f t="shared" si="10"/>
        <v/>
      </c>
      <c r="I137" s="149" t="str">
        <f t="shared" si="11"/>
        <v/>
      </c>
      <c r="J137" s="150" t="str">
        <f t="shared" si="12"/>
        <v/>
      </c>
      <c r="K137" s="151" t="str">
        <f t="shared" si="13"/>
        <v/>
      </c>
      <c r="L137" s="152" t="str">
        <f t="shared" si="14"/>
        <v/>
      </c>
    </row>
    <row r="138" spans="1:12" x14ac:dyDescent="0.2">
      <c r="A138" s="73"/>
      <c r="B138" s="75"/>
      <c r="C138" s="95"/>
      <c r="D138" s="75"/>
      <c r="E138" s="135"/>
      <c r="F138" s="153"/>
      <c r="G138" s="83"/>
      <c r="H138" s="84" t="str">
        <f t="shared" si="10"/>
        <v/>
      </c>
      <c r="I138" s="149" t="str">
        <f t="shared" si="11"/>
        <v/>
      </c>
      <c r="J138" s="150" t="str">
        <f t="shared" si="12"/>
        <v/>
      </c>
      <c r="K138" s="151" t="str">
        <f t="shared" si="13"/>
        <v/>
      </c>
      <c r="L138" s="152" t="str">
        <f t="shared" si="14"/>
        <v/>
      </c>
    </row>
    <row r="139" spans="1:12" x14ac:dyDescent="0.2">
      <c r="A139" s="73"/>
      <c r="B139" s="75"/>
      <c r="C139" s="95"/>
      <c r="D139" s="75"/>
      <c r="E139" s="135"/>
      <c r="F139" s="153"/>
      <c r="G139" s="83"/>
      <c r="H139" s="84" t="str">
        <f t="shared" si="10"/>
        <v/>
      </c>
      <c r="I139" s="149" t="str">
        <f t="shared" si="11"/>
        <v/>
      </c>
      <c r="J139" s="150" t="str">
        <f t="shared" si="12"/>
        <v/>
      </c>
      <c r="K139" s="151" t="str">
        <f t="shared" si="13"/>
        <v/>
      </c>
      <c r="L139" s="152" t="str">
        <f t="shared" si="14"/>
        <v/>
      </c>
    </row>
    <row r="140" spans="1:12" x14ac:dyDescent="0.2">
      <c r="A140" s="73"/>
      <c r="B140" s="75"/>
      <c r="C140" s="95"/>
      <c r="D140" s="75"/>
      <c r="E140" s="135"/>
      <c r="F140" s="153"/>
      <c r="G140" s="83"/>
      <c r="H140" s="84" t="str">
        <f t="shared" si="10"/>
        <v/>
      </c>
      <c r="I140" s="149" t="str">
        <f t="shared" si="11"/>
        <v/>
      </c>
      <c r="J140" s="150" t="str">
        <f t="shared" si="12"/>
        <v/>
      </c>
      <c r="K140" s="151" t="str">
        <f t="shared" si="13"/>
        <v/>
      </c>
      <c r="L140" s="152" t="str">
        <f t="shared" si="14"/>
        <v/>
      </c>
    </row>
    <row r="141" spans="1:12" x14ac:dyDescent="0.2">
      <c r="A141" s="73"/>
      <c r="B141" s="75"/>
      <c r="C141" s="95"/>
      <c r="D141" s="75"/>
      <c r="E141" s="135"/>
      <c r="F141" s="153"/>
      <c r="G141" s="83"/>
      <c r="H141" s="84" t="str">
        <f t="shared" si="10"/>
        <v/>
      </c>
      <c r="I141" s="149" t="str">
        <f t="shared" si="11"/>
        <v/>
      </c>
      <c r="J141" s="150" t="str">
        <f t="shared" si="12"/>
        <v/>
      </c>
      <c r="K141" s="151" t="str">
        <f t="shared" si="13"/>
        <v/>
      </c>
      <c r="L141" s="152" t="str">
        <f t="shared" si="14"/>
        <v/>
      </c>
    </row>
    <row r="142" spans="1:12" x14ac:dyDescent="0.2">
      <c r="A142" s="73"/>
      <c r="B142" s="75"/>
      <c r="C142" s="95"/>
      <c r="D142" s="75"/>
      <c r="E142" s="135"/>
      <c r="F142" s="153"/>
      <c r="G142" s="83"/>
      <c r="H142" s="84" t="str">
        <f t="shared" si="10"/>
        <v/>
      </c>
      <c r="I142" s="149" t="str">
        <f t="shared" si="11"/>
        <v/>
      </c>
      <c r="J142" s="150" t="str">
        <f t="shared" si="12"/>
        <v/>
      </c>
      <c r="K142" s="151" t="str">
        <f t="shared" si="13"/>
        <v/>
      </c>
      <c r="L142" s="152" t="str">
        <f t="shared" si="14"/>
        <v/>
      </c>
    </row>
    <row r="143" spans="1:12" x14ac:dyDescent="0.2">
      <c r="A143" s="73"/>
      <c r="B143" s="75"/>
      <c r="C143" s="95"/>
      <c r="D143" s="75"/>
      <c r="E143" s="135"/>
      <c r="F143" s="153"/>
      <c r="G143" s="83"/>
      <c r="H143" s="84" t="str">
        <f t="shared" si="10"/>
        <v/>
      </c>
      <c r="I143" s="149" t="str">
        <f t="shared" si="11"/>
        <v/>
      </c>
      <c r="J143" s="150" t="str">
        <f t="shared" si="12"/>
        <v/>
      </c>
      <c r="K143" s="151" t="str">
        <f t="shared" si="13"/>
        <v/>
      </c>
      <c r="L143" s="152" t="str">
        <f t="shared" si="14"/>
        <v/>
      </c>
    </row>
    <row r="144" spans="1:12" x14ac:dyDescent="0.2">
      <c r="A144" s="73"/>
      <c r="B144" s="75"/>
      <c r="C144" s="95"/>
      <c r="D144" s="75"/>
      <c r="E144" s="135"/>
      <c r="F144" s="153"/>
      <c r="G144" s="83"/>
      <c r="H144" s="84" t="str">
        <f t="shared" si="10"/>
        <v/>
      </c>
      <c r="I144" s="149" t="str">
        <f t="shared" si="11"/>
        <v/>
      </c>
      <c r="J144" s="150" t="str">
        <f t="shared" si="12"/>
        <v/>
      </c>
      <c r="K144" s="151" t="str">
        <f t="shared" si="13"/>
        <v/>
      </c>
      <c r="L144" s="152" t="str">
        <f t="shared" si="14"/>
        <v/>
      </c>
    </row>
    <row r="145" spans="1:12" x14ac:dyDescent="0.2">
      <c r="A145" s="73"/>
      <c r="B145" s="75"/>
      <c r="C145" s="95"/>
      <c r="D145" s="75"/>
      <c r="E145" s="135"/>
      <c r="F145" s="153"/>
      <c r="G145" s="83"/>
      <c r="H145" s="84" t="str">
        <f t="shared" si="10"/>
        <v/>
      </c>
      <c r="I145" s="149" t="str">
        <f t="shared" si="11"/>
        <v/>
      </c>
      <c r="J145" s="150" t="str">
        <f t="shared" si="12"/>
        <v/>
      </c>
      <c r="K145" s="151" t="str">
        <f t="shared" si="13"/>
        <v/>
      </c>
      <c r="L145" s="152" t="str">
        <f t="shared" si="14"/>
        <v/>
      </c>
    </row>
    <row r="146" spans="1:12" x14ac:dyDescent="0.2">
      <c r="A146" s="73"/>
      <c r="B146" s="75"/>
      <c r="C146" s="95"/>
      <c r="D146" s="75"/>
      <c r="E146" s="135"/>
      <c r="F146" s="153"/>
      <c r="G146" s="83"/>
      <c r="H146" s="84" t="str">
        <f t="shared" si="10"/>
        <v/>
      </c>
      <c r="I146" s="149" t="str">
        <f t="shared" si="11"/>
        <v/>
      </c>
      <c r="J146" s="150" t="str">
        <f t="shared" si="12"/>
        <v/>
      </c>
      <c r="K146" s="151" t="str">
        <f t="shared" si="13"/>
        <v/>
      </c>
      <c r="L146" s="152" t="str">
        <f t="shared" si="14"/>
        <v/>
      </c>
    </row>
    <row r="147" spans="1:12" x14ac:dyDescent="0.2">
      <c r="A147" s="73"/>
      <c r="B147" s="75"/>
      <c r="C147" s="95"/>
      <c r="D147" s="75"/>
      <c r="E147" s="135"/>
      <c r="F147" s="153"/>
      <c r="G147" s="83"/>
      <c r="H147" s="84" t="str">
        <f t="shared" si="10"/>
        <v/>
      </c>
      <c r="I147" s="149" t="str">
        <f t="shared" si="11"/>
        <v/>
      </c>
      <c r="J147" s="150" t="str">
        <f t="shared" si="12"/>
        <v/>
      </c>
      <c r="K147" s="151" t="str">
        <f t="shared" si="13"/>
        <v/>
      </c>
      <c r="L147" s="152" t="str">
        <f t="shared" si="14"/>
        <v/>
      </c>
    </row>
    <row r="148" spans="1:12" x14ac:dyDescent="0.2">
      <c r="A148" s="73"/>
      <c r="B148" s="75"/>
      <c r="C148" s="95"/>
      <c r="D148" s="75"/>
      <c r="E148" s="135"/>
      <c r="F148" s="153"/>
      <c r="G148" s="83"/>
      <c r="H148" s="84" t="str">
        <f t="shared" si="10"/>
        <v/>
      </c>
      <c r="I148" s="149" t="str">
        <f t="shared" si="11"/>
        <v/>
      </c>
      <c r="J148" s="150" t="str">
        <f t="shared" si="12"/>
        <v/>
      </c>
      <c r="K148" s="151" t="str">
        <f t="shared" si="13"/>
        <v/>
      </c>
      <c r="L148" s="152" t="str">
        <f t="shared" si="14"/>
        <v/>
      </c>
    </row>
    <row r="149" spans="1:12" x14ac:dyDescent="0.2">
      <c r="A149" s="73"/>
      <c r="B149" s="75"/>
      <c r="C149" s="95"/>
      <c r="D149" s="75"/>
      <c r="E149" s="135"/>
      <c r="F149" s="153"/>
      <c r="G149" s="83"/>
      <c r="H149" s="84" t="str">
        <f t="shared" si="10"/>
        <v/>
      </c>
      <c r="I149" s="149" t="str">
        <f t="shared" si="11"/>
        <v/>
      </c>
      <c r="J149" s="150" t="str">
        <f t="shared" si="12"/>
        <v/>
      </c>
      <c r="K149" s="151" t="str">
        <f t="shared" si="13"/>
        <v/>
      </c>
      <c r="L149" s="152" t="str">
        <f t="shared" si="14"/>
        <v/>
      </c>
    </row>
    <row r="150" spans="1:12" x14ac:dyDescent="0.2">
      <c r="A150" s="73"/>
      <c r="B150" s="75"/>
      <c r="C150" s="95"/>
      <c r="D150" s="75"/>
      <c r="E150" s="135"/>
      <c r="F150" s="153"/>
      <c r="G150" s="83"/>
      <c r="H150" s="84" t="str">
        <f t="shared" si="10"/>
        <v/>
      </c>
      <c r="I150" s="149" t="str">
        <f t="shared" si="11"/>
        <v/>
      </c>
      <c r="J150" s="150" t="str">
        <f t="shared" si="12"/>
        <v/>
      </c>
      <c r="K150" s="151" t="str">
        <f t="shared" si="13"/>
        <v/>
      </c>
      <c r="L150" s="152" t="str">
        <f t="shared" si="14"/>
        <v/>
      </c>
    </row>
    <row r="151" spans="1:12" x14ac:dyDescent="0.2">
      <c r="A151" s="73"/>
      <c r="B151" s="75"/>
      <c r="C151" s="95"/>
      <c r="D151" s="75"/>
      <c r="E151" s="135"/>
      <c r="F151" s="153"/>
      <c r="G151" s="83"/>
      <c r="H151" s="84" t="str">
        <f t="shared" si="10"/>
        <v/>
      </c>
      <c r="I151" s="149" t="str">
        <f t="shared" si="11"/>
        <v/>
      </c>
      <c r="J151" s="150" t="str">
        <f t="shared" si="12"/>
        <v/>
      </c>
      <c r="K151" s="151" t="str">
        <f t="shared" si="13"/>
        <v/>
      </c>
      <c r="L151" s="152" t="str">
        <f t="shared" si="14"/>
        <v/>
      </c>
    </row>
    <row r="152" spans="1:12" x14ac:dyDescent="0.2">
      <c r="A152" s="73"/>
      <c r="B152" s="75"/>
      <c r="C152" s="95"/>
      <c r="D152" s="75"/>
      <c r="E152" s="135"/>
      <c r="F152" s="153"/>
      <c r="G152" s="83"/>
      <c r="H152" s="84" t="str">
        <f t="shared" si="10"/>
        <v/>
      </c>
      <c r="I152" s="149" t="str">
        <f t="shared" si="11"/>
        <v/>
      </c>
      <c r="J152" s="150" t="str">
        <f t="shared" si="12"/>
        <v/>
      </c>
      <c r="K152" s="151" t="str">
        <f t="shared" si="13"/>
        <v/>
      </c>
      <c r="L152" s="152" t="str">
        <f t="shared" si="14"/>
        <v/>
      </c>
    </row>
    <row r="153" spans="1:12" x14ac:dyDescent="0.2">
      <c r="A153" s="73"/>
      <c r="B153" s="75"/>
      <c r="C153" s="95"/>
      <c r="D153" s="75"/>
      <c r="E153" s="135"/>
      <c r="F153" s="153"/>
      <c r="G153" s="83"/>
      <c r="H153" s="84" t="str">
        <f t="shared" si="10"/>
        <v/>
      </c>
      <c r="I153" s="149" t="str">
        <f t="shared" si="11"/>
        <v/>
      </c>
      <c r="J153" s="150" t="str">
        <f t="shared" si="12"/>
        <v/>
      </c>
      <c r="K153" s="151" t="str">
        <f t="shared" si="13"/>
        <v/>
      </c>
      <c r="L153" s="152" t="str">
        <f t="shared" si="14"/>
        <v/>
      </c>
    </row>
    <row r="154" spans="1:12" x14ac:dyDescent="0.2">
      <c r="A154" s="73"/>
      <c r="B154" s="75"/>
      <c r="C154" s="95"/>
      <c r="D154" s="75"/>
      <c r="E154" s="135"/>
      <c r="F154" s="153"/>
      <c r="G154" s="83"/>
      <c r="H154" s="84" t="str">
        <f t="shared" si="10"/>
        <v/>
      </c>
      <c r="I154" s="149" t="str">
        <f t="shared" si="11"/>
        <v/>
      </c>
      <c r="J154" s="150" t="str">
        <f t="shared" si="12"/>
        <v/>
      </c>
      <c r="K154" s="151" t="str">
        <f t="shared" si="13"/>
        <v/>
      </c>
      <c r="L154" s="152" t="str">
        <f t="shared" si="14"/>
        <v/>
      </c>
    </row>
    <row r="155" spans="1:12" x14ac:dyDescent="0.2">
      <c r="A155" s="73"/>
      <c r="B155" s="75"/>
      <c r="C155" s="95"/>
      <c r="D155" s="75"/>
      <c r="E155" s="135"/>
      <c r="F155" s="153"/>
      <c r="G155" s="83"/>
      <c r="H155" s="84" t="str">
        <f t="shared" si="10"/>
        <v/>
      </c>
      <c r="I155" s="149" t="str">
        <f t="shared" si="11"/>
        <v/>
      </c>
      <c r="J155" s="150" t="str">
        <f t="shared" si="12"/>
        <v/>
      </c>
      <c r="K155" s="151" t="str">
        <f t="shared" si="13"/>
        <v/>
      </c>
      <c r="L155" s="152" t="str">
        <f t="shared" si="14"/>
        <v/>
      </c>
    </row>
    <row r="156" spans="1:12" x14ac:dyDescent="0.2">
      <c r="A156" s="73"/>
      <c r="B156" s="75"/>
      <c r="C156" s="95"/>
      <c r="D156" s="75"/>
      <c r="E156" s="135"/>
      <c r="F156" s="153"/>
      <c r="G156" s="83"/>
      <c r="H156" s="84" t="str">
        <f t="shared" si="10"/>
        <v/>
      </c>
      <c r="I156" s="149" t="str">
        <f t="shared" si="11"/>
        <v/>
      </c>
      <c r="J156" s="150" t="str">
        <f t="shared" si="12"/>
        <v/>
      </c>
      <c r="K156" s="151" t="str">
        <f t="shared" si="13"/>
        <v/>
      </c>
      <c r="L156" s="152" t="str">
        <f t="shared" si="14"/>
        <v/>
      </c>
    </row>
    <row r="157" spans="1:12" x14ac:dyDescent="0.2">
      <c r="A157" s="73"/>
      <c r="B157" s="75"/>
      <c r="C157" s="95"/>
      <c r="D157" s="75"/>
      <c r="E157" s="135"/>
      <c r="F157" s="153"/>
      <c r="G157" s="83"/>
      <c r="H157" s="84" t="str">
        <f t="shared" si="10"/>
        <v/>
      </c>
      <c r="I157" s="149" t="str">
        <f t="shared" si="11"/>
        <v/>
      </c>
      <c r="J157" s="150" t="str">
        <f t="shared" si="12"/>
        <v/>
      </c>
      <c r="K157" s="151" t="str">
        <f t="shared" si="13"/>
        <v/>
      </c>
      <c r="L157" s="152" t="str">
        <f t="shared" si="14"/>
        <v/>
      </c>
    </row>
    <row r="158" spans="1:12" x14ac:dyDescent="0.2">
      <c r="A158" s="73"/>
      <c r="B158" s="75"/>
      <c r="C158" s="95"/>
      <c r="D158" s="75"/>
      <c r="E158" s="135"/>
      <c r="F158" s="153"/>
      <c r="G158" s="83"/>
      <c r="H158" s="84" t="str">
        <f t="shared" si="10"/>
        <v/>
      </c>
      <c r="I158" s="149" t="str">
        <f t="shared" si="11"/>
        <v/>
      </c>
      <c r="J158" s="150" t="str">
        <f t="shared" si="12"/>
        <v/>
      </c>
      <c r="K158" s="151" t="str">
        <f t="shared" si="13"/>
        <v/>
      </c>
      <c r="L158" s="152" t="str">
        <f t="shared" si="14"/>
        <v/>
      </c>
    </row>
    <row r="159" spans="1:12" x14ac:dyDescent="0.2">
      <c r="A159" s="73"/>
      <c r="B159" s="75"/>
      <c r="C159" s="95"/>
      <c r="D159" s="75"/>
      <c r="E159" s="135"/>
      <c r="F159" s="153"/>
      <c r="G159" s="83"/>
      <c r="H159" s="84" t="str">
        <f t="shared" si="10"/>
        <v/>
      </c>
      <c r="I159" s="149" t="str">
        <f t="shared" si="11"/>
        <v/>
      </c>
      <c r="J159" s="150" t="str">
        <f t="shared" si="12"/>
        <v/>
      </c>
      <c r="K159" s="151" t="str">
        <f t="shared" si="13"/>
        <v/>
      </c>
      <c r="L159" s="152" t="str">
        <f t="shared" si="14"/>
        <v/>
      </c>
    </row>
    <row r="160" spans="1:12" x14ac:dyDescent="0.2">
      <c r="A160" s="73"/>
      <c r="B160" s="75"/>
      <c r="C160" s="95"/>
      <c r="D160" s="75"/>
      <c r="E160" s="135"/>
      <c r="F160" s="153"/>
      <c r="G160" s="83"/>
      <c r="H160" s="84" t="str">
        <f t="shared" si="10"/>
        <v/>
      </c>
      <c r="I160" s="149" t="str">
        <f t="shared" si="11"/>
        <v/>
      </c>
      <c r="J160" s="150" t="str">
        <f t="shared" si="12"/>
        <v/>
      </c>
      <c r="K160" s="151" t="str">
        <f t="shared" si="13"/>
        <v/>
      </c>
      <c r="L160" s="152" t="str">
        <f t="shared" si="14"/>
        <v/>
      </c>
    </row>
    <row r="161" spans="1:12" x14ac:dyDescent="0.2">
      <c r="A161" s="73"/>
      <c r="B161" s="75"/>
      <c r="C161" s="95"/>
      <c r="D161" s="75"/>
      <c r="E161" s="135"/>
      <c r="F161" s="153"/>
      <c r="G161" s="83"/>
      <c r="H161" s="84" t="str">
        <f t="shared" si="10"/>
        <v/>
      </c>
      <c r="I161" s="149" t="str">
        <f t="shared" si="11"/>
        <v/>
      </c>
      <c r="J161" s="150" t="str">
        <f t="shared" si="12"/>
        <v/>
      </c>
      <c r="K161" s="151" t="str">
        <f t="shared" si="13"/>
        <v/>
      </c>
      <c r="L161" s="152" t="str">
        <f t="shared" si="14"/>
        <v/>
      </c>
    </row>
    <row r="162" spans="1:12" x14ac:dyDescent="0.2">
      <c r="A162" s="73"/>
      <c r="B162" s="75"/>
      <c r="C162" s="95"/>
      <c r="D162" s="75"/>
      <c r="E162" s="135"/>
      <c r="F162" s="153"/>
      <c r="G162" s="83"/>
      <c r="H162" s="84" t="str">
        <f t="shared" si="10"/>
        <v/>
      </c>
      <c r="I162" s="149" t="str">
        <f t="shared" si="11"/>
        <v/>
      </c>
      <c r="J162" s="150" t="str">
        <f t="shared" si="12"/>
        <v/>
      </c>
      <c r="K162" s="151" t="str">
        <f t="shared" si="13"/>
        <v/>
      </c>
      <c r="L162" s="152" t="str">
        <f t="shared" si="14"/>
        <v/>
      </c>
    </row>
    <row r="163" spans="1:12" x14ac:dyDescent="0.2">
      <c r="A163" s="73"/>
      <c r="B163" s="75"/>
      <c r="C163" s="95"/>
      <c r="D163" s="75"/>
      <c r="E163" s="135"/>
      <c r="F163" s="153"/>
      <c r="G163" s="83"/>
      <c r="H163" s="84" t="str">
        <f t="shared" si="10"/>
        <v/>
      </c>
      <c r="I163" s="149" t="str">
        <f t="shared" si="11"/>
        <v/>
      </c>
      <c r="J163" s="150" t="str">
        <f t="shared" si="12"/>
        <v/>
      </c>
      <c r="K163" s="151" t="str">
        <f t="shared" si="13"/>
        <v/>
      </c>
      <c r="L163" s="152" t="str">
        <f t="shared" si="14"/>
        <v/>
      </c>
    </row>
    <row r="164" spans="1:12" x14ac:dyDescent="0.2">
      <c r="A164" s="73"/>
      <c r="B164" s="75"/>
      <c r="C164" s="95"/>
      <c r="D164" s="75"/>
      <c r="E164" s="135"/>
      <c r="F164" s="153"/>
      <c r="G164" s="83"/>
      <c r="H164" s="84" t="str">
        <f t="shared" si="10"/>
        <v/>
      </c>
      <c r="I164" s="149" t="str">
        <f t="shared" si="11"/>
        <v/>
      </c>
      <c r="J164" s="150" t="str">
        <f t="shared" si="12"/>
        <v/>
      </c>
      <c r="K164" s="151" t="str">
        <f t="shared" si="13"/>
        <v/>
      </c>
      <c r="L164" s="152" t="str">
        <f t="shared" si="14"/>
        <v/>
      </c>
    </row>
    <row r="165" spans="1:12" x14ac:dyDescent="0.2">
      <c r="A165" s="73"/>
      <c r="B165" s="75"/>
      <c r="C165" s="95"/>
      <c r="D165" s="75"/>
      <c r="E165" s="135"/>
      <c r="F165" s="153"/>
      <c r="G165" s="83"/>
      <c r="H165" s="84" t="str">
        <f t="shared" si="10"/>
        <v/>
      </c>
      <c r="I165" s="149" t="str">
        <f t="shared" si="11"/>
        <v/>
      </c>
      <c r="J165" s="150" t="str">
        <f t="shared" si="12"/>
        <v/>
      </c>
      <c r="K165" s="151" t="str">
        <f t="shared" si="13"/>
        <v/>
      </c>
      <c r="L165" s="152" t="str">
        <f t="shared" si="14"/>
        <v/>
      </c>
    </row>
    <row r="166" spans="1:12" x14ac:dyDescent="0.2">
      <c r="A166" s="73"/>
      <c r="B166" s="75"/>
      <c r="C166" s="95"/>
      <c r="D166" s="75"/>
      <c r="E166" s="135"/>
      <c r="F166" s="153"/>
      <c r="G166" s="83"/>
      <c r="H166" s="84" t="str">
        <f t="shared" si="10"/>
        <v/>
      </c>
      <c r="I166" s="149" t="str">
        <f t="shared" si="11"/>
        <v/>
      </c>
      <c r="J166" s="150" t="str">
        <f t="shared" si="12"/>
        <v/>
      </c>
      <c r="K166" s="151" t="str">
        <f t="shared" si="13"/>
        <v/>
      </c>
      <c r="L166" s="152" t="str">
        <f t="shared" si="14"/>
        <v/>
      </c>
    </row>
    <row r="167" spans="1:12" x14ac:dyDescent="0.2">
      <c r="A167" s="73"/>
      <c r="B167" s="75"/>
      <c r="C167" s="95"/>
      <c r="D167" s="75"/>
      <c r="E167" s="135"/>
      <c r="F167" s="153"/>
      <c r="G167" s="83"/>
      <c r="H167" s="84" t="str">
        <f t="shared" si="10"/>
        <v/>
      </c>
      <c r="I167" s="149" t="str">
        <f t="shared" si="11"/>
        <v/>
      </c>
      <c r="J167" s="150" t="str">
        <f t="shared" si="12"/>
        <v/>
      </c>
      <c r="K167" s="151" t="str">
        <f t="shared" si="13"/>
        <v/>
      </c>
      <c r="L167" s="152" t="str">
        <f t="shared" si="14"/>
        <v/>
      </c>
    </row>
    <row r="168" spans="1:12" x14ac:dyDescent="0.2">
      <c r="A168" s="73"/>
      <c r="B168" s="75"/>
      <c r="C168" s="95"/>
      <c r="D168" s="75"/>
      <c r="E168" s="135"/>
      <c r="F168" s="153"/>
      <c r="G168" s="83"/>
      <c r="H168" s="84" t="str">
        <f t="shared" si="10"/>
        <v/>
      </c>
      <c r="I168" s="149" t="str">
        <f t="shared" si="11"/>
        <v/>
      </c>
      <c r="J168" s="150" t="str">
        <f t="shared" si="12"/>
        <v/>
      </c>
      <c r="K168" s="151" t="str">
        <f t="shared" si="13"/>
        <v/>
      </c>
      <c r="L168" s="152" t="str">
        <f t="shared" si="14"/>
        <v/>
      </c>
    </row>
    <row r="169" spans="1:12" x14ac:dyDescent="0.2">
      <c r="A169" s="73"/>
      <c r="B169" s="75"/>
      <c r="C169" s="95"/>
      <c r="D169" s="75"/>
      <c r="E169" s="135"/>
      <c r="F169" s="153"/>
      <c r="G169" s="83"/>
      <c r="H169" s="84" t="str">
        <f t="shared" si="10"/>
        <v/>
      </c>
      <c r="I169" s="149" t="str">
        <f t="shared" si="11"/>
        <v/>
      </c>
      <c r="J169" s="150" t="str">
        <f t="shared" si="12"/>
        <v/>
      </c>
      <c r="K169" s="151" t="str">
        <f t="shared" si="13"/>
        <v/>
      </c>
      <c r="L169" s="152" t="str">
        <f t="shared" si="14"/>
        <v/>
      </c>
    </row>
    <row r="170" spans="1:12" x14ac:dyDescent="0.2">
      <c r="A170" s="73"/>
      <c r="B170" s="75"/>
      <c r="C170" s="95"/>
      <c r="D170" s="75"/>
      <c r="E170" s="135"/>
      <c r="F170" s="153"/>
      <c r="G170" s="83"/>
      <c r="H170" s="84" t="str">
        <f t="shared" si="10"/>
        <v/>
      </c>
      <c r="I170" s="149" t="str">
        <f t="shared" si="11"/>
        <v/>
      </c>
      <c r="J170" s="150" t="str">
        <f t="shared" si="12"/>
        <v/>
      </c>
      <c r="K170" s="151" t="str">
        <f t="shared" si="13"/>
        <v/>
      </c>
      <c r="L170" s="152" t="str">
        <f t="shared" si="14"/>
        <v/>
      </c>
    </row>
    <row r="171" spans="1:12" x14ac:dyDescent="0.2">
      <c r="A171" s="73"/>
      <c r="B171" s="75"/>
      <c r="C171" s="95"/>
      <c r="D171" s="75"/>
      <c r="E171" s="135"/>
      <c r="F171" s="153"/>
      <c r="G171" s="83"/>
      <c r="H171" s="84" t="str">
        <f t="shared" si="10"/>
        <v/>
      </c>
      <c r="I171" s="149" t="str">
        <f t="shared" si="11"/>
        <v/>
      </c>
      <c r="J171" s="150" t="str">
        <f t="shared" si="12"/>
        <v/>
      </c>
      <c r="K171" s="151" t="str">
        <f t="shared" si="13"/>
        <v/>
      </c>
      <c r="L171" s="152" t="str">
        <f t="shared" si="14"/>
        <v/>
      </c>
    </row>
    <row r="172" spans="1:12" x14ac:dyDescent="0.2">
      <c r="A172" s="73"/>
      <c r="B172" s="75"/>
      <c r="C172" s="95"/>
      <c r="D172" s="75"/>
      <c r="E172" s="135"/>
      <c r="F172" s="153"/>
      <c r="G172" s="83"/>
      <c r="H172" s="84" t="str">
        <f t="shared" si="10"/>
        <v/>
      </c>
      <c r="I172" s="149" t="str">
        <f t="shared" si="11"/>
        <v/>
      </c>
      <c r="J172" s="150" t="str">
        <f t="shared" si="12"/>
        <v/>
      </c>
      <c r="K172" s="151" t="str">
        <f t="shared" si="13"/>
        <v/>
      </c>
      <c r="L172" s="152" t="str">
        <f t="shared" si="14"/>
        <v/>
      </c>
    </row>
    <row r="173" spans="1:12" x14ac:dyDescent="0.2">
      <c r="A173" s="73"/>
      <c r="B173" s="75"/>
      <c r="C173" s="95"/>
      <c r="D173" s="75"/>
      <c r="E173" s="135"/>
      <c r="F173" s="153"/>
      <c r="G173" s="83"/>
      <c r="H173" s="84" t="str">
        <f t="shared" si="10"/>
        <v/>
      </c>
      <c r="I173" s="149" t="str">
        <f t="shared" si="11"/>
        <v/>
      </c>
      <c r="J173" s="150" t="str">
        <f t="shared" si="12"/>
        <v/>
      </c>
      <c r="K173" s="151" t="str">
        <f t="shared" si="13"/>
        <v/>
      </c>
      <c r="L173" s="152" t="str">
        <f t="shared" si="14"/>
        <v/>
      </c>
    </row>
    <row r="174" spans="1:12" x14ac:dyDescent="0.2">
      <c r="A174" s="73"/>
      <c r="B174" s="75"/>
      <c r="C174" s="95"/>
      <c r="D174" s="75"/>
      <c r="E174" s="135"/>
      <c r="F174" s="153"/>
      <c r="G174" s="83"/>
      <c r="H174" s="84" t="str">
        <f t="shared" si="10"/>
        <v/>
      </c>
      <c r="I174" s="149" t="str">
        <f t="shared" si="11"/>
        <v/>
      </c>
      <c r="J174" s="150" t="str">
        <f t="shared" si="12"/>
        <v/>
      </c>
      <c r="K174" s="151" t="str">
        <f t="shared" si="13"/>
        <v/>
      </c>
      <c r="L174" s="152" t="str">
        <f t="shared" si="14"/>
        <v/>
      </c>
    </row>
    <row r="175" spans="1:12" x14ac:dyDescent="0.2">
      <c r="A175" s="73"/>
      <c r="B175" s="75"/>
      <c r="C175" s="95"/>
      <c r="D175" s="75"/>
      <c r="E175" s="135"/>
      <c r="F175" s="153"/>
      <c r="G175" s="83"/>
      <c r="H175" s="84" t="str">
        <f t="shared" si="10"/>
        <v/>
      </c>
      <c r="I175" s="149" t="str">
        <f t="shared" si="11"/>
        <v/>
      </c>
      <c r="J175" s="150" t="str">
        <f t="shared" si="12"/>
        <v/>
      </c>
      <c r="K175" s="151" t="str">
        <f t="shared" si="13"/>
        <v/>
      </c>
      <c r="L175" s="152" t="str">
        <f t="shared" si="14"/>
        <v/>
      </c>
    </row>
    <row r="176" spans="1:12" x14ac:dyDescent="0.2">
      <c r="A176" s="73"/>
      <c r="B176" s="75"/>
      <c r="C176" s="95"/>
      <c r="D176" s="75"/>
      <c r="E176" s="135"/>
      <c r="F176" s="153"/>
      <c r="G176" s="83"/>
      <c r="H176" s="84" t="str">
        <f t="shared" si="10"/>
        <v/>
      </c>
      <c r="I176" s="149" t="str">
        <f t="shared" si="11"/>
        <v/>
      </c>
      <c r="J176" s="150" t="str">
        <f t="shared" si="12"/>
        <v/>
      </c>
      <c r="K176" s="151" t="str">
        <f t="shared" si="13"/>
        <v/>
      </c>
      <c r="L176" s="152" t="str">
        <f t="shared" si="14"/>
        <v/>
      </c>
    </row>
    <row r="177" spans="1:12" x14ac:dyDescent="0.2">
      <c r="A177" s="73"/>
      <c r="B177" s="75"/>
      <c r="C177" s="95"/>
      <c r="D177" s="75"/>
      <c r="E177" s="135"/>
      <c r="F177" s="153"/>
      <c r="G177" s="83"/>
      <c r="H177" s="84" t="str">
        <f t="shared" si="10"/>
        <v/>
      </c>
      <c r="I177" s="149" t="str">
        <f t="shared" si="11"/>
        <v/>
      </c>
      <c r="J177" s="150" t="str">
        <f t="shared" si="12"/>
        <v/>
      </c>
      <c r="K177" s="151" t="str">
        <f t="shared" si="13"/>
        <v/>
      </c>
      <c r="L177" s="152" t="str">
        <f t="shared" si="14"/>
        <v/>
      </c>
    </row>
    <row r="178" spans="1:12" x14ac:dyDescent="0.2">
      <c r="A178" s="73"/>
      <c r="B178" s="75"/>
      <c r="C178" s="95"/>
      <c r="D178" s="75"/>
      <c r="E178" s="135"/>
      <c r="F178" s="153"/>
      <c r="G178" s="83"/>
      <c r="H178" s="84" t="str">
        <f t="shared" si="10"/>
        <v/>
      </c>
      <c r="I178" s="149" t="str">
        <f t="shared" si="11"/>
        <v/>
      </c>
      <c r="J178" s="150" t="str">
        <f t="shared" si="12"/>
        <v/>
      </c>
      <c r="K178" s="151" t="str">
        <f t="shared" si="13"/>
        <v/>
      </c>
      <c r="L178" s="152" t="str">
        <f t="shared" si="14"/>
        <v/>
      </c>
    </row>
    <row r="179" spans="1:12" x14ac:dyDescent="0.2">
      <c r="A179" s="73"/>
      <c r="B179" s="75"/>
      <c r="C179" s="95"/>
      <c r="D179" s="75"/>
      <c r="E179" s="135"/>
      <c r="F179" s="153"/>
      <c r="G179" s="83"/>
      <c r="H179" s="84" t="str">
        <f t="shared" si="10"/>
        <v/>
      </c>
      <c r="I179" s="149" t="str">
        <f t="shared" si="11"/>
        <v/>
      </c>
      <c r="J179" s="150" t="str">
        <f t="shared" si="12"/>
        <v/>
      </c>
      <c r="K179" s="151" t="str">
        <f t="shared" si="13"/>
        <v/>
      </c>
      <c r="L179" s="152" t="str">
        <f t="shared" si="14"/>
        <v/>
      </c>
    </row>
    <row r="180" spans="1:12" x14ac:dyDescent="0.2">
      <c r="A180" s="73"/>
      <c r="B180" s="75"/>
      <c r="C180" s="95"/>
      <c r="D180" s="75"/>
      <c r="E180" s="135"/>
      <c r="F180" s="153"/>
      <c r="G180" s="83"/>
      <c r="H180" s="84" t="str">
        <f t="shared" si="10"/>
        <v/>
      </c>
      <c r="I180" s="149" t="str">
        <f t="shared" si="11"/>
        <v/>
      </c>
      <c r="J180" s="150" t="str">
        <f t="shared" si="12"/>
        <v/>
      </c>
      <c r="K180" s="151" t="str">
        <f t="shared" si="13"/>
        <v/>
      </c>
      <c r="L180" s="152" t="str">
        <f t="shared" si="14"/>
        <v/>
      </c>
    </row>
    <row r="181" spans="1:12" x14ac:dyDescent="0.2">
      <c r="A181" s="73"/>
      <c r="B181" s="75"/>
      <c r="C181" s="95"/>
      <c r="D181" s="75"/>
      <c r="E181" s="135"/>
      <c r="F181" s="153"/>
      <c r="G181" s="83"/>
      <c r="H181" s="84" t="str">
        <f t="shared" si="10"/>
        <v/>
      </c>
      <c r="I181" s="149" t="str">
        <f t="shared" si="11"/>
        <v/>
      </c>
      <c r="J181" s="150" t="str">
        <f t="shared" si="12"/>
        <v/>
      </c>
      <c r="K181" s="151" t="str">
        <f t="shared" si="13"/>
        <v/>
      </c>
      <c r="L181" s="152" t="str">
        <f t="shared" si="14"/>
        <v/>
      </c>
    </row>
    <row r="182" spans="1:12" x14ac:dyDescent="0.2">
      <c r="A182" s="73"/>
      <c r="B182" s="75"/>
      <c r="C182" s="95"/>
      <c r="D182" s="75"/>
      <c r="E182" s="135"/>
      <c r="F182" s="153"/>
      <c r="G182" s="83"/>
      <c r="H182" s="84" t="str">
        <f t="shared" si="10"/>
        <v/>
      </c>
      <c r="I182" s="149" t="str">
        <f t="shared" si="11"/>
        <v/>
      </c>
      <c r="J182" s="150" t="str">
        <f t="shared" si="12"/>
        <v/>
      </c>
      <c r="K182" s="151" t="str">
        <f t="shared" si="13"/>
        <v/>
      </c>
      <c r="L182" s="152" t="str">
        <f t="shared" si="14"/>
        <v/>
      </c>
    </row>
    <row r="183" spans="1:12" x14ac:dyDescent="0.2">
      <c r="A183" s="73"/>
      <c r="B183" s="75"/>
      <c r="C183" s="95"/>
      <c r="D183" s="75"/>
      <c r="E183" s="135"/>
      <c r="F183" s="153"/>
      <c r="G183" s="83"/>
      <c r="H183" s="84" t="str">
        <f t="shared" si="10"/>
        <v/>
      </c>
      <c r="I183" s="149" t="str">
        <f t="shared" si="11"/>
        <v/>
      </c>
      <c r="J183" s="150" t="str">
        <f t="shared" si="12"/>
        <v/>
      </c>
      <c r="K183" s="151" t="str">
        <f t="shared" si="13"/>
        <v/>
      </c>
      <c r="L183" s="152" t="str">
        <f t="shared" si="14"/>
        <v/>
      </c>
    </row>
    <row r="184" spans="1:12" x14ac:dyDescent="0.2">
      <c r="A184" s="73"/>
      <c r="B184" s="75"/>
      <c r="C184" s="95"/>
      <c r="D184" s="75"/>
      <c r="E184" s="135"/>
      <c r="F184" s="153"/>
      <c r="G184" s="83"/>
      <c r="H184" s="84" t="str">
        <f t="shared" si="10"/>
        <v/>
      </c>
      <c r="I184" s="149" t="str">
        <f t="shared" si="11"/>
        <v/>
      </c>
      <c r="J184" s="150" t="str">
        <f t="shared" si="12"/>
        <v/>
      </c>
      <c r="K184" s="151" t="str">
        <f t="shared" si="13"/>
        <v/>
      </c>
      <c r="L184" s="152" t="str">
        <f t="shared" si="14"/>
        <v/>
      </c>
    </row>
    <row r="185" spans="1:12" x14ac:dyDescent="0.2">
      <c r="A185" s="73"/>
      <c r="B185" s="75"/>
      <c r="C185" s="95"/>
      <c r="D185" s="75"/>
      <c r="E185" s="135"/>
      <c r="F185" s="153"/>
      <c r="G185" s="83"/>
      <c r="H185" s="84" t="str">
        <f t="shared" si="10"/>
        <v/>
      </c>
      <c r="I185" s="149" t="str">
        <f t="shared" si="11"/>
        <v/>
      </c>
      <c r="J185" s="150" t="str">
        <f t="shared" si="12"/>
        <v/>
      </c>
      <c r="K185" s="151" t="str">
        <f t="shared" si="13"/>
        <v/>
      </c>
      <c r="L185" s="152" t="str">
        <f t="shared" si="14"/>
        <v/>
      </c>
    </row>
    <row r="186" spans="1:12" x14ac:dyDescent="0.2">
      <c r="A186" s="73"/>
      <c r="B186" s="75"/>
      <c r="C186" s="95"/>
      <c r="D186" s="75"/>
      <c r="E186" s="135"/>
      <c r="F186" s="153"/>
      <c r="G186" s="83"/>
      <c r="H186" s="84" t="str">
        <f t="shared" si="10"/>
        <v/>
      </c>
      <c r="I186" s="149" t="str">
        <f t="shared" si="11"/>
        <v/>
      </c>
      <c r="J186" s="150" t="str">
        <f t="shared" si="12"/>
        <v/>
      </c>
      <c r="K186" s="151" t="str">
        <f t="shared" si="13"/>
        <v/>
      </c>
      <c r="L186" s="152" t="str">
        <f t="shared" si="14"/>
        <v/>
      </c>
    </row>
    <row r="187" spans="1:12" x14ac:dyDescent="0.2">
      <c r="A187" s="73"/>
      <c r="B187" s="75"/>
      <c r="C187" s="95"/>
      <c r="D187" s="75"/>
      <c r="E187" s="135"/>
      <c r="F187" s="153"/>
      <c r="G187" s="83"/>
      <c r="H187" s="84" t="str">
        <f t="shared" si="10"/>
        <v/>
      </c>
      <c r="I187" s="149" t="str">
        <f t="shared" si="11"/>
        <v/>
      </c>
      <c r="J187" s="150" t="str">
        <f t="shared" si="12"/>
        <v/>
      </c>
      <c r="K187" s="151" t="str">
        <f t="shared" si="13"/>
        <v/>
      </c>
      <c r="L187" s="152" t="str">
        <f t="shared" si="14"/>
        <v/>
      </c>
    </row>
    <row r="188" spans="1:12" x14ac:dyDescent="0.2">
      <c r="A188" s="73"/>
      <c r="B188" s="75"/>
      <c r="C188" s="95"/>
      <c r="D188" s="75"/>
      <c r="E188" s="135"/>
      <c r="F188" s="153"/>
      <c r="G188" s="83"/>
      <c r="H188" s="84" t="str">
        <f t="shared" si="10"/>
        <v/>
      </c>
      <c r="I188" s="149" t="str">
        <f t="shared" si="11"/>
        <v/>
      </c>
      <c r="J188" s="150" t="str">
        <f t="shared" si="12"/>
        <v/>
      </c>
      <c r="K188" s="151" t="str">
        <f t="shared" si="13"/>
        <v/>
      </c>
      <c r="L188" s="152" t="str">
        <f t="shared" si="14"/>
        <v/>
      </c>
    </row>
    <row r="189" spans="1:12" x14ac:dyDescent="0.2">
      <c r="A189" s="73"/>
      <c r="B189" s="75"/>
      <c r="C189" s="95"/>
      <c r="D189" s="75"/>
      <c r="E189" s="135"/>
      <c r="F189" s="153"/>
      <c r="G189" s="83"/>
      <c r="H189" s="84" t="str">
        <f t="shared" si="10"/>
        <v/>
      </c>
      <c r="I189" s="149" t="str">
        <f t="shared" si="11"/>
        <v/>
      </c>
      <c r="J189" s="150" t="str">
        <f t="shared" si="12"/>
        <v/>
      </c>
      <c r="K189" s="151" t="str">
        <f t="shared" si="13"/>
        <v/>
      </c>
      <c r="L189" s="152" t="str">
        <f t="shared" si="14"/>
        <v/>
      </c>
    </row>
    <row r="190" spans="1:12" x14ac:dyDescent="0.2">
      <c r="A190" s="73"/>
      <c r="B190" s="75"/>
      <c r="C190" s="95"/>
      <c r="D190" s="75"/>
      <c r="E190" s="135"/>
      <c r="F190" s="153"/>
      <c r="G190" s="83"/>
      <c r="H190" s="84" t="str">
        <f t="shared" si="10"/>
        <v/>
      </c>
      <c r="I190" s="149" t="str">
        <f t="shared" si="11"/>
        <v/>
      </c>
      <c r="J190" s="150" t="str">
        <f t="shared" si="12"/>
        <v/>
      </c>
      <c r="K190" s="151" t="str">
        <f t="shared" si="13"/>
        <v/>
      </c>
      <c r="L190" s="152" t="str">
        <f t="shared" si="14"/>
        <v/>
      </c>
    </row>
    <row r="191" spans="1:12" x14ac:dyDescent="0.2">
      <c r="A191" s="73"/>
      <c r="B191" s="75"/>
      <c r="C191" s="95"/>
      <c r="D191" s="75"/>
      <c r="E191" s="135"/>
      <c r="F191" s="153"/>
      <c r="G191" s="83"/>
      <c r="H191" s="84" t="str">
        <f t="shared" si="10"/>
        <v/>
      </c>
      <c r="I191" s="149" t="str">
        <f t="shared" si="11"/>
        <v/>
      </c>
      <c r="J191" s="150" t="str">
        <f t="shared" si="12"/>
        <v/>
      </c>
      <c r="K191" s="151" t="str">
        <f t="shared" si="13"/>
        <v/>
      </c>
      <c r="L191" s="152" t="str">
        <f t="shared" si="14"/>
        <v/>
      </c>
    </row>
    <row r="192" spans="1:12" x14ac:dyDescent="0.2">
      <c r="A192" s="73"/>
      <c r="B192" s="75"/>
      <c r="C192" s="95"/>
      <c r="D192" s="75"/>
      <c r="E192" s="135"/>
      <c r="F192" s="153"/>
      <c r="G192" s="83"/>
      <c r="H192" s="84" t="str">
        <f t="shared" si="10"/>
        <v/>
      </c>
      <c r="I192" s="149" t="str">
        <f t="shared" si="11"/>
        <v/>
      </c>
      <c r="J192" s="150" t="str">
        <f t="shared" si="12"/>
        <v/>
      </c>
      <c r="K192" s="151" t="str">
        <f t="shared" si="13"/>
        <v/>
      </c>
      <c r="L192" s="152" t="str">
        <f t="shared" si="14"/>
        <v/>
      </c>
    </row>
    <row r="193" spans="1:12" x14ac:dyDescent="0.2">
      <c r="A193" s="73"/>
      <c r="B193" s="75"/>
      <c r="C193" s="95"/>
      <c r="D193" s="75"/>
      <c r="E193" s="135"/>
      <c r="F193" s="153"/>
      <c r="G193" s="83"/>
      <c r="H193" s="84" t="str">
        <f t="shared" si="10"/>
        <v/>
      </c>
      <c r="I193" s="149" t="str">
        <f t="shared" si="11"/>
        <v/>
      </c>
      <c r="J193" s="150" t="str">
        <f t="shared" si="12"/>
        <v/>
      </c>
      <c r="K193" s="151" t="str">
        <f t="shared" si="13"/>
        <v/>
      </c>
      <c r="L193" s="152" t="str">
        <f t="shared" si="14"/>
        <v/>
      </c>
    </row>
    <row r="194" spans="1:12" x14ac:dyDescent="0.2">
      <c r="A194" s="73"/>
      <c r="B194" s="75"/>
      <c r="C194" s="95"/>
      <c r="D194" s="75"/>
      <c r="E194" s="135"/>
      <c r="F194" s="153"/>
      <c r="G194" s="83"/>
      <c r="H194" s="84" t="str">
        <f t="shared" si="10"/>
        <v/>
      </c>
      <c r="I194" s="149" t="str">
        <f t="shared" si="11"/>
        <v/>
      </c>
      <c r="J194" s="150" t="str">
        <f t="shared" si="12"/>
        <v/>
      </c>
      <c r="K194" s="151" t="str">
        <f t="shared" si="13"/>
        <v/>
      </c>
      <c r="L194" s="152" t="str">
        <f t="shared" si="14"/>
        <v/>
      </c>
    </row>
    <row r="195" spans="1:12" x14ac:dyDescent="0.2">
      <c r="A195" s="73"/>
      <c r="B195" s="75"/>
      <c r="C195" s="95"/>
      <c r="D195" s="75"/>
      <c r="E195" s="135"/>
      <c r="F195" s="153"/>
      <c r="G195" s="83"/>
      <c r="H195" s="84" t="str">
        <f t="shared" si="10"/>
        <v/>
      </c>
      <c r="I195" s="149" t="str">
        <f t="shared" si="11"/>
        <v/>
      </c>
      <c r="J195" s="150" t="str">
        <f t="shared" si="12"/>
        <v/>
      </c>
      <c r="K195" s="151" t="str">
        <f t="shared" si="13"/>
        <v/>
      </c>
      <c r="L195" s="152" t="str">
        <f t="shared" si="14"/>
        <v/>
      </c>
    </row>
    <row r="196" spans="1:12" x14ac:dyDescent="0.2">
      <c r="A196" s="73"/>
      <c r="B196" s="75"/>
      <c r="C196" s="95"/>
      <c r="D196" s="75"/>
      <c r="E196" s="135"/>
      <c r="F196" s="153"/>
      <c r="G196" s="83"/>
      <c r="H196" s="84" t="str">
        <f t="shared" ref="H196:H259" si="15">IF(A196="","",IF(F196="",IF(G196="America",0.6,IF(G196="Africa",0.5,IF(G196="Asia",0.57))),F196))</f>
        <v/>
      </c>
      <c r="I196" s="149" t="str">
        <f t="shared" ref="I196:I259" si="16">IF(A196="","",H196*EXP(-1.499+(2.148*LN(D196))+(0.207*(LN(D196))^2)-(0.0281*(LN(D196))^3)))</f>
        <v/>
      </c>
      <c r="J196" s="150" t="str">
        <f t="shared" ref="J196:J259" si="17">IF(A196="","",(I196/1000)/2)</f>
        <v/>
      </c>
      <c r="K196" s="151" t="str">
        <f t="shared" ref="K196:K259" si="18">IF(A196="","",IF($A196=$A195,"",$A196))</f>
        <v/>
      </c>
      <c r="L196" s="152" t="str">
        <f t="shared" ref="L196:L259" si="19">IF(A196="","",IF(A196=A195,J196+L195,J196))</f>
        <v/>
      </c>
    </row>
    <row r="197" spans="1:12" x14ac:dyDescent="0.2">
      <c r="A197" s="73"/>
      <c r="B197" s="75"/>
      <c r="C197" s="95"/>
      <c r="D197" s="75"/>
      <c r="E197" s="135"/>
      <c r="F197" s="153"/>
      <c r="G197" s="83"/>
      <c r="H197" s="84" t="str">
        <f t="shared" si="15"/>
        <v/>
      </c>
      <c r="I197" s="149" t="str">
        <f t="shared" si="16"/>
        <v/>
      </c>
      <c r="J197" s="150" t="str">
        <f t="shared" si="17"/>
        <v/>
      </c>
      <c r="K197" s="151" t="str">
        <f t="shared" si="18"/>
        <v/>
      </c>
      <c r="L197" s="152" t="str">
        <f t="shared" si="19"/>
        <v/>
      </c>
    </row>
    <row r="198" spans="1:12" x14ac:dyDescent="0.2">
      <c r="A198" s="73"/>
      <c r="B198" s="75"/>
      <c r="C198" s="95"/>
      <c r="D198" s="75"/>
      <c r="E198" s="135"/>
      <c r="F198" s="153"/>
      <c r="G198" s="83"/>
      <c r="H198" s="84" t="str">
        <f t="shared" si="15"/>
        <v/>
      </c>
      <c r="I198" s="149" t="str">
        <f t="shared" si="16"/>
        <v/>
      </c>
      <c r="J198" s="150" t="str">
        <f t="shared" si="17"/>
        <v/>
      </c>
      <c r="K198" s="151" t="str">
        <f t="shared" si="18"/>
        <v/>
      </c>
      <c r="L198" s="152" t="str">
        <f t="shared" si="19"/>
        <v/>
      </c>
    </row>
    <row r="199" spans="1:12" x14ac:dyDescent="0.2">
      <c r="A199" s="73"/>
      <c r="B199" s="75"/>
      <c r="C199" s="95"/>
      <c r="D199" s="75"/>
      <c r="E199" s="135"/>
      <c r="F199" s="153"/>
      <c r="G199" s="83"/>
      <c r="H199" s="84" t="str">
        <f t="shared" si="15"/>
        <v/>
      </c>
      <c r="I199" s="149" t="str">
        <f t="shared" si="16"/>
        <v/>
      </c>
      <c r="J199" s="150" t="str">
        <f t="shared" si="17"/>
        <v/>
      </c>
      <c r="K199" s="151" t="str">
        <f t="shared" si="18"/>
        <v/>
      </c>
      <c r="L199" s="152" t="str">
        <f t="shared" si="19"/>
        <v/>
      </c>
    </row>
    <row r="200" spans="1:12" x14ac:dyDescent="0.2">
      <c r="A200" s="73"/>
      <c r="B200" s="75"/>
      <c r="C200" s="95"/>
      <c r="D200" s="75"/>
      <c r="E200" s="135"/>
      <c r="F200" s="153"/>
      <c r="G200" s="83"/>
      <c r="H200" s="84" t="str">
        <f t="shared" si="15"/>
        <v/>
      </c>
      <c r="I200" s="149" t="str">
        <f t="shared" si="16"/>
        <v/>
      </c>
      <c r="J200" s="150" t="str">
        <f t="shared" si="17"/>
        <v/>
      </c>
      <c r="K200" s="151" t="str">
        <f t="shared" si="18"/>
        <v/>
      </c>
      <c r="L200" s="152" t="str">
        <f t="shared" si="19"/>
        <v/>
      </c>
    </row>
    <row r="201" spans="1:12" x14ac:dyDescent="0.2">
      <c r="A201" s="73"/>
      <c r="B201" s="75"/>
      <c r="C201" s="95"/>
      <c r="D201" s="75"/>
      <c r="E201" s="135"/>
      <c r="F201" s="153"/>
      <c r="G201" s="83"/>
      <c r="H201" s="84" t="str">
        <f t="shared" si="15"/>
        <v/>
      </c>
      <c r="I201" s="149" t="str">
        <f t="shared" si="16"/>
        <v/>
      </c>
      <c r="J201" s="150" t="str">
        <f t="shared" si="17"/>
        <v/>
      </c>
      <c r="K201" s="151" t="str">
        <f t="shared" si="18"/>
        <v/>
      </c>
      <c r="L201" s="152" t="str">
        <f t="shared" si="19"/>
        <v/>
      </c>
    </row>
    <row r="202" spans="1:12" x14ac:dyDescent="0.2">
      <c r="A202" s="73"/>
      <c r="B202" s="75"/>
      <c r="C202" s="95"/>
      <c r="D202" s="75"/>
      <c r="E202" s="135"/>
      <c r="F202" s="153"/>
      <c r="G202" s="83"/>
      <c r="H202" s="84" t="str">
        <f t="shared" si="15"/>
        <v/>
      </c>
      <c r="I202" s="149" t="str">
        <f t="shared" si="16"/>
        <v/>
      </c>
      <c r="J202" s="150" t="str">
        <f t="shared" si="17"/>
        <v/>
      </c>
      <c r="K202" s="151" t="str">
        <f t="shared" si="18"/>
        <v/>
      </c>
      <c r="L202" s="152" t="str">
        <f t="shared" si="19"/>
        <v/>
      </c>
    </row>
    <row r="203" spans="1:12" x14ac:dyDescent="0.2">
      <c r="A203" s="73"/>
      <c r="B203" s="75"/>
      <c r="C203" s="95"/>
      <c r="D203" s="75"/>
      <c r="E203" s="135"/>
      <c r="F203" s="153"/>
      <c r="G203" s="83"/>
      <c r="H203" s="84" t="str">
        <f t="shared" si="15"/>
        <v/>
      </c>
      <c r="I203" s="149" t="str">
        <f t="shared" si="16"/>
        <v/>
      </c>
      <c r="J203" s="150" t="str">
        <f t="shared" si="17"/>
        <v/>
      </c>
      <c r="K203" s="151" t="str">
        <f t="shared" si="18"/>
        <v/>
      </c>
      <c r="L203" s="152" t="str">
        <f t="shared" si="19"/>
        <v/>
      </c>
    </row>
    <row r="204" spans="1:12" x14ac:dyDescent="0.2">
      <c r="A204" s="73"/>
      <c r="B204" s="75"/>
      <c r="C204" s="95"/>
      <c r="D204" s="75"/>
      <c r="E204" s="135"/>
      <c r="F204" s="153"/>
      <c r="G204" s="83"/>
      <c r="H204" s="84" t="str">
        <f t="shared" si="15"/>
        <v/>
      </c>
      <c r="I204" s="149" t="str">
        <f t="shared" si="16"/>
        <v/>
      </c>
      <c r="J204" s="150" t="str">
        <f t="shared" si="17"/>
        <v/>
      </c>
      <c r="K204" s="151" t="str">
        <f t="shared" si="18"/>
        <v/>
      </c>
      <c r="L204" s="152" t="str">
        <f t="shared" si="19"/>
        <v/>
      </c>
    </row>
    <row r="205" spans="1:12" x14ac:dyDescent="0.2">
      <c r="A205" s="73"/>
      <c r="B205" s="75"/>
      <c r="C205" s="95"/>
      <c r="D205" s="75"/>
      <c r="E205" s="135"/>
      <c r="F205" s="153"/>
      <c r="G205" s="83"/>
      <c r="H205" s="84" t="str">
        <f t="shared" si="15"/>
        <v/>
      </c>
      <c r="I205" s="149" t="str">
        <f t="shared" si="16"/>
        <v/>
      </c>
      <c r="J205" s="150" t="str">
        <f t="shared" si="17"/>
        <v/>
      </c>
      <c r="K205" s="151" t="str">
        <f t="shared" si="18"/>
        <v/>
      </c>
      <c r="L205" s="152" t="str">
        <f t="shared" si="19"/>
        <v/>
      </c>
    </row>
    <row r="206" spans="1:12" x14ac:dyDescent="0.2">
      <c r="A206" s="73"/>
      <c r="B206" s="75"/>
      <c r="C206" s="95"/>
      <c r="D206" s="75"/>
      <c r="E206" s="135"/>
      <c r="F206" s="153"/>
      <c r="G206" s="83"/>
      <c r="H206" s="84" t="str">
        <f t="shared" si="15"/>
        <v/>
      </c>
      <c r="I206" s="149" t="str">
        <f t="shared" si="16"/>
        <v/>
      </c>
      <c r="J206" s="150" t="str">
        <f t="shared" si="17"/>
        <v/>
      </c>
      <c r="K206" s="151" t="str">
        <f t="shared" si="18"/>
        <v/>
      </c>
      <c r="L206" s="152" t="str">
        <f t="shared" si="19"/>
        <v/>
      </c>
    </row>
    <row r="207" spans="1:12" x14ac:dyDescent="0.2">
      <c r="A207" s="73"/>
      <c r="B207" s="75"/>
      <c r="C207" s="95"/>
      <c r="D207" s="75"/>
      <c r="E207" s="135"/>
      <c r="F207" s="153"/>
      <c r="G207" s="83"/>
      <c r="H207" s="84" t="str">
        <f t="shared" si="15"/>
        <v/>
      </c>
      <c r="I207" s="149" t="str">
        <f t="shared" si="16"/>
        <v/>
      </c>
      <c r="J207" s="150" t="str">
        <f t="shared" si="17"/>
        <v/>
      </c>
      <c r="K207" s="151" t="str">
        <f t="shared" si="18"/>
        <v/>
      </c>
      <c r="L207" s="152" t="str">
        <f t="shared" si="19"/>
        <v/>
      </c>
    </row>
    <row r="208" spans="1:12" x14ac:dyDescent="0.2">
      <c r="A208" s="73"/>
      <c r="B208" s="75"/>
      <c r="C208" s="95"/>
      <c r="D208" s="75"/>
      <c r="E208" s="135"/>
      <c r="F208" s="153"/>
      <c r="G208" s="83"/>
      <c r="H208" s="84" t="str">
        <f t="shared" si="15"/>
        <v/>
      </c>
      <c r="I208" s="149" t="str">
        <f t="shared" si="16"/>
        <v/>
      </c>
      <c r="J208" s="150" t="str">
        <f t="shared" si="17"/>
        <v/>
      </c>
      <c r="K208" s="151" t="str">
        <f t="shared" si="18"/>
        <v/>
      </c>
      <c r="L208" s="152" t="str">
        <f t="shared" si="19"/>
        <v/>
      </c>
    </row>
    <row r="209" spans="1:12" x14ac:dyDescent="0.2">
      <c r="A209" s="73"/>
      <c r="B209" s="75"/>
      <c r="C209" s="95"/>
      <c r="D209" s="75"/>
      <c r="E209" s="135"/>
      <c r="F209" s="153"/>
      <c r="G209" s="83"/>
      <c r="H209" s="84" t="str">
        <f t="shared" si="15"/>
        <v/>
      </c>
      <c r="I209" s="149" t="str">
        <f t="shared" si="16"/>
        <v/>
      </c>
      <c r="J209" s="150" t="str">
        <f t="shared" si="17"/>
        <v/>
      </c>
      <c r="K209" s="151" t="str">
        <f t="shared" si="18"/>
        <v/>
      </c>
      <c r="L209" s="152" t="str">
        <f t="shared" si="19"/>
        <v/>
      </c>
    </row>
    <row r="210" spans="1:12" x14ac:dyDescent="0.2">
      <c r="A210" s="73"/>
      <c r="B210" s="75"/>
      <c r="C210" s="95"/>
      <c r="D210" s="75"/>
      <c r="E210" s="135"/>
      <c r="F210" s="153"/>
      <c r="G210" s="83"/>
      <c r="H210" s="84" t="str">
        <f t="shared" si="15"/>
        <v/>
      </c>
      <c r="I210" s="149" t="str">
        <f t="shared" si="16"/>
        <v/>
      </c>
      <c r="J210" s="150" t="str">
        <f t="shared" si="17"/>
        <v/>
      </c>
      <c r="K210" s="151" t="str">
        <f t="shared" si="18"/>
        <v/>
      </c>
      <c r="L210" s="152" t="str">
        <f t="shared" si="19"/>
        <v/>
      </c>
    </row>
    <row r="211" spans="1:12" x14ac:dyDescent="0.2">
      <c r="A211" s="73"/>
      <c r="B211" s="75"/>
      <c r="C211" s="95"/>
      <c r="D211" s="75"/>
      <c r="E211" s="135"/>
      <c r="F211" s="153"/>
      <c r="G211" s="83"/>
      <c r="H211" s="84" t="str">
        <f t="shared" si="15"/>
        <v/>
      </c>
      <c r="I211" s="149" t="str">
        <f t="shared" si="16"/>
        <v/>
      </c>
      <c r="J211" s="150" t="str">
        <f t="shared" si="17"/>
        <v/>
      </c>
      <c r="K211" s="151" t="str">
        <f t="shared" si="18"/>
        <v/>
      </c>
      <c r="L211" s="152" t="str">
        <f t="shared" si="19"/>
        <v/>
      </c>
    </row>
    <row r="212" spans="1:12" x14ac:dyDescent="0.2">
      <c r="A212" s="73"/>
      <c r="B212" s="75"/>
      <c r="C212" s="95"/>
      <c r="D212" s="75"/>
      <c r="E212" s="135"/>
      <c r="F212" s="153"/>
      <c r="G212" s="83"/>
      <c r="H212" s="84" t="str">
        <f t="shared" si="15"/>
        <v/>
      </c>
      <c r="I212" s="149" t="str">
        <f t="shared" si="16"/>
        <v/>
      </c>
      <c r="J212" s="150" t="str">
        <f t="shared" si="17"/>
        <v/>
      </c>
      <c r="K212" s="151" t="str">
        <f t="shared" si="18"/>
        <v/>
      </c>
      <c r="L212" s="152" t="str">
        <f t="shared" si="19"/>
        <v/>
      </c>
    </row>
    <row r="213" spans="1:12" x14ac:dyDescent="0.2">
      <c r="A213" s="73"/>
      <c r="B213" s="75"/>
      <c r="C213" s="95"/>
      <c r="D213" s="75"/>
      <c r="E213" s="135"/>
      <c r="F213" s="153"/>
      <c r="G213" s="83"/>
      <c r="H213" s="84" t="str">
        <f t="shared" si="15"/>
        <v/>
      </c>
      <c r="I213" s="149" t="str">
        <f t="shared" si="16"/>
        <v/>
      </c>
      <c r="J213" s="150" t="str">
        <f t="shared" si="17"/>
        <v/>
      </c>
      <c r="K213" s="151" t="str">
        <f t="shared" si="18"/>
        <v/>
      </c>
      <c r="L213" s="152" t="str">
        <f t="shared" si="19"/>
        <v/>
      </c>
    </row>
    <row r="214" spans="1:12" x14ac:dyDescent="0.2">
      <c r="A214" s="73"/>
      <c r="B214" s="75"/>
      <c r="C214" s="95"/>
      <c r="D214" s="75"/>
      <c r="E214" s="135"/>
      <c r="F214" s="153"/>
      <c r="G214" s="83"/>
      <c r="H214" s="84" t="str">
        <f t="shared" si="15"/>
        <v/>
      </c>
      <c r="I214" s="149" t="str">
        <f t="shared" si="16"/>
        <v/>
      </c>
      <c r="J214" s="150" t="str">
        <f t="shared" si="17"/>
        <v/>
      </c>
      <c r="K214" s="151" t="str">
        <f t="shared" si="18"/>
        <v/>
      </c>
      <c r="L214" s="152" t="str">
        <f t="shared" si="19"/>
        <v/>
      </c>
    </row>
    <row r="215" spans="1:12" x14ac:dyDescent="0.2">
      <c r="A215" s="73"/>
      <c r="B215" s="75"/>
      <c r="C215" s="95"/>
      <c r="D215" s="75"/>
      <c r="E215" s="135"/>
      <c r="F215" s="153"/>
      <c r="G215" s="83"/>
      <c r="H215" s="84" t="str">
        <f t="shared" si="15"/>
        <v/>
      </c>
      <c r="I215" s="149" t="str">
        <f t="shared" si="16"/>
        <v/>
      </c>
      <c r="J215" s="150" t="str">
        <f t="shared" si="17"/>
        <v/>
      </c>
      <c r="K215" s="151" t="str">
        <f t="shared" si="18"/>
        <v/>
      </c>
      <c r="L215" s="152" t="str">
        <f t="shared" si="19"/>
        <v/>
      </c>
    </row>
    <row r="216" spans="1:12" x14ac:dyDescent="0.2">
      <c r="A216" s="73"/>
      <c r="B216" s="75"/>
      <c r="C216" s="95"/>
      <c r="D216" s="75"/>
      <c r="E216" s="135"/>
      <c r="F216" s="153"/>
      <c r="G216" s="83"/>
      <c r="H216" s="84" t="str">
        <f t="shared" si="15"/>
        <v/>
      </c>
      <c r="I216" s="149" t="str">
        <f t="shared" si="16"/>
        <v/>
      </c>
      <c r="J216" s="150" t="str">
        <f t="shared" si="17"/>
        <v/>
      </c>
      <c r="K216" s="151" t="str">
        <f t="shared" si="18"/>
        <v/>
      </c>
      <c r="L216" s="152" t="str">
        <f t="shared" si="19"/>
        <v/>
      </c>
    </row>
    <row r="217" spans="1:12" x14ac:dyDescent="0.2">
      <c r="A217" s="73"/>
      <c r="B217" s="75"/>
      <c r="C217" s="95"/>
      <c r="D217" s="75"/>
      <c r="E217" s="135"/>
      <c r="F217" s="153"/>
      <c r="G217" s="83"/>
      <c r="H217" s="84" t="str">
        <f t="shared" si="15"/>
        <v/>
      </c>
      <c r="I217" s="149" t="str">
        <f t="shared" si="16"/>
        <v/>
      </c>
      <c r="J217" s="150" t="str">
        <f t="shared" si="17"/>
        <v/>
      </c>
      <c r="K217" s="151" t="str">
        <f t="shared" si="18"/>
        <v/>
      </c>
      <c r="L217" s="152" t="str">
        <f t="shared" si="19"/>
        <v/>
      </c>
    </row>
    <row r="218" spans="1:12" x14ac:dyDescent="0.2">
      <c r="A218" s="73"/>
      <c r="B218" s="75"/>
      <c r="C218" s="95"/>
      <c r="D218" s="75"/>
      <c r="E218" s="135"/>
      <c r="F218" s="153"/>
      <c r="G218" s="83"/>
      <c r="H218" s="84" t="str">
        <f t="shared" si="15"/>
        <v/>
      </c>
      <c r="I218" s="149" t="str">
        <f t="shared" si="16"/>
        <v/>
      </c>
      <c r="J218" s="150" t="str">
        <f t="shared" si="17"/>
        <v/>
      </c>
      <c r="K218" s="151" t="str">
        <f t="shared" si="18"/>
        <v/>
      </c>
      <c r="L218" s="152" t="str">
        <f t="shared" si="19"/>
        <v/>
      </c>
    </row>
    <row r="219" spans="1:12" x14ac:dyDescent="0.2">
      <c r="A219" s="73"/>
      <c r="B219" s="75"/>
      <c r="C219" s="95"/>
      <c r="D219" s="75"/>
      <c r="E219" s="135"/>
      <c r="F219" s="153"/>
      <c r="G219" s="83"/>
      <c r="H219" s="84" t="str">
        <f t="shared" si="15"/>
        <v/>
      </c>
      <c r="I219" s="149" t="str">
        <f t="shared" si="16"/>
        <v/>
      </c>
      <c r="J219" s="150" t="str">
        <f t="shared" si="17"/>
        <v/>
      </c>
      <c r="K219" s="151" t="str">
        <f t="shared" si="18"/>
        <v/>
      </c>
      <c r="L219" s="152" t="str">
        <f t="shared" si="19"/>
        <v/>
      </c>
    </row>
    <row r="220" spans="1:12" x14ac:dyDescent="0.2">
      <c r="A220" s="73"/>
      <c r="B220" s="75"/>
      <c r="C220" s="95"/>
      <c r="D220" s="75"/>
      <c r="E220" s="135"/>
      <c r="F220" s="153"/>
      <c r="G220" s="83"/>
      <c r="H220" s="84" t="str">
        <f t="shared" si="15"/>
        <v/>
      </c>
      <c r="I220" s="149" t="str">
        <f t="shared" si="16"/>
        <v/>
      </c>
      <c r="J220" s="150" t="str">
        <f t="shared" si="17"/>
        <v/>
      </c>
      <c r="K220" s="151" t="str">
        <f t="shared" si="18"/>
        <v/>
      </c>
      <c r="L220" s="152" t="str">
        <f t="shared" si="19"/>
        <v/>
      </c>
    </row>
    <row r="221" spans="1:12" x14ac:dyDescent="0.2">
      <c r="A221" s="73"/>
      <c r="B221" s="75"/>
      <c r="C221" s="95"/>
      <c r="D221" s="75"/>
      <c r="E221" s="135"/>
      <c r="F221" s="153"/>
      <c r="G221" s="83"/>
      <c r="H221" s="84" t="str">
        <f t="shared" si="15"/>
        <v/>
      </c>
      <c r="I221" s="149" t="str">
        <f t="shared" si="16"/>
        <v/>
      </c>
      <c r="J221" s="150" t="str">
        <f t="shared" si="17"/>
        <v/>
      </c>
      <c r="K221" s="151" t="str">
        <f t="shared" si="18"/>
        <v/>
      </c>
      <c r="L221" s="152" t="str">
        <f t="shared" si="19"/>
        <v/>
      </c>
    </row>
    <row r="222" spans="1:12" x14ac:dyDescent="0.2">
      <c r="A222" s="73"/>
      <c r="B222" s="75"/>
      <c r="C222" s="95"/>
      <c r="D222" s="75"/>
      <c r="E222" s="135"/>
      <c r="F222" s="153"/>
      <c r="G222" s="83"/>
      <c r="H222" s="84" t="str">
        <f t="shared" si="15"/>
        <v/>
      </c>
      <c r="I222" s="149" t="str">
        <f t="shared" si="16"/>
        <v/>
      </c>
      <c r="J222" s="150" t="str">
        <f t="shared" si="17"/>
        <v/>
      </c>
      <c r="K222" s="151" t="str">
        <f t="shared" si="18"/>
        <v/>
      </c>
      <c r="L222" s="152" t="str">
        <f t="shared" si="19"/>
        <v/>
      </c>
    </row>
    <row r="223" spans="1:12" x14ac:dyDescent="0.2">
      <c r="A223" s="73"/>
      <c r="B223" s="75"/>
      <c r="C223" s="95"/>
      <c r="D223" s="75"/>
      <c r="E223" s="135"/>
      <c r="F223" s="153"/>
      <c r="G223" s="83"/>
      <c r="H223" s="84" t="str">
        <f t="shared" si="15"/>
        <v/>
      </c>
      <c r="I223" s="149" t="str">
        <f t="shared" si="16"/>
        <v/>
      </c>
      <c r="J223" s="150" t="str">
        <f t="shared" si="17"/>
        <v/>
      </c>
      <c r="K223" s="151" t="str">
        <f t="shared" si="18"/>
        <v/>
      </c>
      <c r="L223" s="152" t="str">
        <f t="shared" si="19"/>
        <v/>
      </c>
    </row>
    <row r="224" spans="1:12" x14ac:dyDescent="0.2">
      <c r="A224" s="73"/>
      <c r="B224" s="75"/>
      <c r="C224" s="95"/>
      <c r="D224" s="75"/>
      <c r="E224" s="135"/>
      <c r="F224" s="153"/>
      <c r="G224" s="83"/>
      <c r="H224" s="84" t="str">
        <f t="shared" si="15"/>
        <v/>
      </c>
      <c r="I224" s="149" t="str">
        <f t="shared" si="16"/>
        <v/>
      </c>
      <c r="J224" s="150" t="str">
        <f t="shared" si="17"/>
        <v/>
      </c>
      <c r="K224" s="151" t="str">
        <f t="shared" si="18"/>
        <v/>
      </c>
      <c r="L224" s="152" t="str">
        <f t="shared" si="19"/>
        <v/>
      </c>
    </row>
    <row r="225" spans="1:12" x14ac:dyDescent="0.2">
      <c r="A225" s="73"/>
      <c r="B225" s="75"/>
      <c r="C225" s="95"/>
      <c r="D225" s="75"/>
      <c r="E225" s="135"/>
      <c r="F225" s="153"/>
      <c r="G225" s="83"/>
      <c r="H225" s="84" t="str">
        <f t="shared" si="15"/>
        <v/>
      </c>
      <c r="I225" s="149" t="str">
        <f t="shared" si="16"/>
        <v/>
      </c>
      <c r="J225" s="150" t="str">
        <f t="shared" si="17"/>
        <v/>
      </c>
      <c r="K225" s="151" t="str">
        <f t="shared" si="18"/>
        <v/>
      </c>
      <c r="L225" s="152" t="str">
        <f t="shared" si="19"/>
        <v/>
      </c>
    </row>
    <row r="226" spans="1:12" x14ac:dyDescent="0.2">
      <c r="A226" s="73"/>
      <c r="B226" s="75"/>
      <c r="C226" s="95"/>
      <c r="D226" s="75"/>
      <c r="E226" s="135"/>
      <c r="F226" s="153"/>
      <c r="G226" s="83"/>
      <c r="H226" s="84" t="str">
        <f t="shared" si="15"/>
        <v/>
      </c>
      <c r="I226" s="149" t="str">
        <f t="shared" si="16"/>
        <v/>
      </c>
      <c r="J226" s="150" t="str">
        <f t="shared" si="17"/>
        <v/>
      </c>
      <c r="K226" s="151" t="str">
        <f t="shared" si="18"/>
        <v/>
      </c>
      <c r="L226" s="152" t="str">
        <f t="shared" si="19"/>
        <v/>
      </c>
    </row>
    <row r="227" spans="1:12" x14ac:dyDescent="0.2">
      <c r="A227" s="73"/>
      <c r="B227" s="75"/>
      <c r="C227" s="95"/>
      <c r="D227" s="75"/>
      <c r="E227" s="135"/>
      <c r="F227" s="153"/>
      <c r="G227" s="83"/>
      <c r="H227" s="84" t="str">
        <f t="shared" si="15"/>
        <v/>
      </c>
      <c r="I227" s="149" t="str">
        <f t="shared" si="16"/>
        <v/>
      </c>
      <c r="J227" s="150" t="str">
        <f t="shared" si="17"/>
        <v/>
      </c>
      <c r="K227" s="151" t="str">
        <f t="shared" si="18"/>
        <v/>
      </c>
      <c r="L227" s="152" t="str">
        <f t="shared" si="19"/>
        <v/>
      </c>
    </row>
    <row r="228" spans="1:12" x14ac:dyDescent="0.2">
      <c r="A228" s="73"/>
      <c r="B228" s="75"/>
      <c r="C228" s="95"/>
      <c r="D228" s="75"/>
      <c r="E228" s="135"/>
      <c r="F228" s="153"/>
      <c r="G228" s="83"/>
      <c r="H228" s="84" t="str">
        <f t="shared" si="15"/>
        <v/>
      </c>
      <c r="I228" s="149" t="str">
        <f t="shared" si="16"/>
        <v/>
      </c>
      <c r="J228" s="150" t="str">
        <f t="shared" si="17"/>
        <v/>
      </c>
      <c r="K228" s="151" t="str">
        <f t="shared" si="18"/>
        <v/>
      </c>
      <c r="L228" s="152" t="str">
        <f t="shared" si="19"/>
        <v/>
      </c>
    </row>
    <row r="229" spans="1:12" x14ac:dyDescent="0.2">
      <c r="A229" s="73"/>
      <c r="B229" s="75"/>
      <c r="C229" s="95"/>
      <c r="D229" s="75"/>
      <c r="E229" s="135"/>
      <c r="F229" s="153"/>
      <c r="G229" s="83"/>
      <c r="H229" s="84" t="str">
        <f t="shared" si="15"/>
        <v/>
      </c>
      <c r="I229" s="149" t="str">
        <f t="shared" si="16"/>
        <v/>
      </c>
      <c r="J229" s="150" t="str">
        <f t="shared" si="17"/>
        <v/>
      </c>
      <c r="K229" s="151" t="str">
        <f t="shared" si="18"/>
        <v/>
      </c>
      <c r="L229" s="152" t="str">
        <f t="shared" si="19"/>
        <v/>
      </c>
    </row>
    <row r="230" spans="1:12" x14ac:dyDescent="0.2">
      <c r="A230" s="73"/>
      <c r="B230" s="75"/>
      <c r="C230" s="95"/>
      <c r="D230" s="75"/>
      <c r="E230" s="135"/>
      <c r="F230" s="153"/>
      <c r="G230" s="83"/>
      <c r="H230" s="84" t="str">
        <f t="shared" si="15"/>
        <v/>
      </c>
      <c r="I230" s="149" t="str">
        <f t="shared" si="16"/>
        <v/>
      </c>
      <c r="J230" s="150" t="str">
        <f t="shared" si="17"/>
        <v/>
      </c>
      <c r="K230" s="151" t="str">
        <f t="shared" si="18"/>
        <v/>
      </c>
      <c r="L230" s="152" t="str">
        <f t="shared" si="19"/>
        <v/>
      </c>
    </row>
    <row r="231" spans="1:12" x14ac:dyDescent="0.2">
      <c r="A231" s="73"/>
      <c r="B231" s="75"/>
      <c r="C231" s="95"/>
      <c r="D231" s="75"/>
      <c r="E231" s="135"/>
      <c r="F231" s="153"/>
      <c r="G231" s="83"/>
      <c r="H231" s="84" t="str">
        <f t="shared" si="15"/>
        <v/>
      </c>
      <c r="I231" s="149" t="str">
        <f t="shared" si="16"/>
        <v/>
      </c>
      <c r="J231" s="150" t="str">
        <f t="shared" si="17"/>
        <v/>
      </c>
      <c r="K231" s="151" t="str">
        <f t="shared" si="18"/>
        <v/>
      </c>
      <c r="L231" s="152" t="str">
        <f t="shared" si="19"/>
        <v/>
      </c>
    </row>
    <row r="232" spans="1:12" x14ac:dyDescent="0.2">
      <c r="A232" s="73"/>
      <c r="B232" s="75"/>
      <c r="C232" s="95"/>
      <c r="D232" s="75"/>
      <c r="E232" s="135"/>
      <c r="F232" s="153"/>
      <c r="G232" s="83"/>
      <c r="H232" s="84" t="str">
        <f t="shared" si="15"/>
        <v/>
      </c>
      <c r="I232" s="149" t="str">
        <f t="shared" si="16"/>
        <v/>
      </c>
      <c r="J232" s="150" t="str">
        <f t="shared" si="17"/>
        <v/>
      </c>
      <c r="K232" s="151" t="str">
        <f t="shared" si="18"/>
        <v/>
      </c>
      <c r="L232" s="152" t="str">
        <f t="shared" si="19"/>
        <v/>
      </c>
    </row>
    <row r="233" spans="1:12" x14ac:dyDescent="0.2">
      <c r="A233" s="73"/>
      <c r="B233" s="75"/>
      <c r="C233" s="95"/>
      <c r="D233" s="75"/>
      <c r="E233" s="135"/>
      <c r="F233" s="153"/>
      <c r="G233" s="83"/>
      <c r="H233" s="84" t="str">
        <f t="shared" si="15"/>
        <v/>
      </c>
      <c r="I233" s="149" t="str">
        <f t="shared" si="16"/>
        <v/>
      </c>
      <c r="J233" s="150" t="str">
        <f t="shared" si="17"/>
        <v/>
      </c>
      <c r="K233" s="151" t="str">
        <f t="shared" si="18"/>
        <v/>
      </c>
      <c r="L233" s="152" t="str">
        <f t="shared" si="19"/>
        <v/>
      </c>
    </row>
    <row r="234" spans="1:12" x14ac:dyDescent="0.2">
      <c r="A234" s="73"/>
      <c r="B234" s="75"/>
      <c r="C234" s="95"/>
      <c r="D234" s="75"/>
      <c r="E234" s="135"/>
      <c r="F234" s="153"/>
      <c r="G234" s="83"/>
      <c r="H234" s="84" t="str">
        <f t="shared" si="15"/>
        <v/>
      </c>
      <c r="I234" s="149" t="str">
        <f t="shared" si="16"/>
        <v/>
      </c>
      <c r="J234" s="150" t="str">
        <f t="shared" si="17"/>
        <v/>
      </c>
      <c r="K234" s="151" t="str">
        <f t="shared" si="18"/>
        <v/>
      </c>
      <c r="L234" s="152" t="str">
        <f t="shared" si="19"/>
        <v/>
      </c>
    </row>
    <row r="235" spans="1:12" x14ac:dyDescent="0.2">
      <c r="A235" s="73"/>
      <c r="B235" s="75"/>
      <c r="C235" s="95"/>
      <c r="D235" s="75"/>
      <c r="E235" s="135"/>
      <c r="F235" s="153"/>
      <c r="G235" s="83"/>
      <c r="H235" s="84" t="str">
        <f t="shared" si="15"/>
        <v/>
      </c>
      <c r="I235" s="149" t="str">
        <f t="shared" si="16"/>
        <v/>
      </c>
      <c r="J235" s="150" t="str">
        <f t="shared" si="17"/>
        <v/>
      </c>
      <c r="K235" s="151" t="str">
        <f t="shared" si="18"/>
        <v/>
      </c>
      <c r="L235" s="152" t="str">
        <f t="shared" si="19"/>
        <v/>
      </c>
    </row>
    <row r="236" spans="1:12" x14ac:dyDescent="0.2">
      <c r="A236" s="73"/>
      <c r="B236" s="75"/>
      <c r="C236" s="95"/>
      <c r="D236" s="75"/>
      <c r="E236" s="135"/>
      <c r="F236" s="153"/>
      <c r="G236" s="83"/>
      <c r="H236" s="84" t="str">
        <f t="shared" si="15"/>
        <v/>
      </c>
      <c r="I236" s="149" t="str">
        <f t="shared" si="16"/>
        <v/>
      </c>
      <c r="J236" s="150" t="str">
        <f t="shared" si="17"/>
        <v/>
      </c>
      <c r="K236" s="151" t="str">
        <f t="shared" si="18"/>
        <v/>
      </c>
      <c r="L236" s="152" t="str">
        <f t="shared" si="19"/>
        <v/>
      </c>
    </row>
    <row r="237" spans="1:12" x14ac:dyDescent="0.2">
      <c r="A237" s="73"/>
      <c r="B237" s="75"/>
      <c r="C237" s="95"/>
      <c r="D237" s="75"/>
      <c r="E237" s="135"/>
      <c r="F237" s="153"/>
      <c r="G237" s="83"/>
      <c r="H237" s="84" t="str">
        <f t="shared" si="15"/>
        <v/>
      </c>
      <c r="I237" s="149" t="str">
        <f t="shared" si="16"/>
        <v/>
      </c>
      <c r="J237" s="150" t="str">
        <f t="shared" si="17"/>
        <v/>
      </c>
      <c r="K237" s="151" t="str">
        <f t="shared" si="18"/>
        <v/>
      </c>
      <c r="L237" s="152" t="str">
        <f t="shared" si="19"/>
        <v/>
      </c>
    </row>
    <row r="238" spans="1:12" x14ac:dyDescent="0.2">
      <c r="A238" s="73"/>
      <c r="B238" s="75"/>
      <c r="C238" s="95"/>
      <c r="D238" s="75"/>
      <c r="E238" s="135"/>
      <c r="F238" s="153"/>
      <c r="G238" s="83"/>
      <c r="H238" s="84" t="str">
        <f t="shared" si="15"/>
        <v/>
      </c>
      <c r="I238" s="149" t="str">
        <f t="shared" si="16"/>
        <v/>
      </c>
      <c r="J238" s="150" t="str">
        <f t="shared" si="17"/>
        <v/>
      </c>
      <c r="K238" s="151" t="str">
        <f t="shared" si="18"/>
        <v/>
      </c>
      <c r="L238" s="152" t="str">
        <f t="shared" si="19"/>
        <v/>
      </c>
    </row>
    <row r="239" spans="1:12" x14ac:dyDescent="0.2">
      <c r="A239" s="73"/>
      <c r="B239" s="75"/>
      <c r="C239" s="95"/>
      <c r="D239" s="75"/>
      <c r="E239" s="135"/>
      <c r="F239" s="153"/>
      <c r="G239" s="83"/>
      <c r="H239" s="84" t="str">
        <f t="shared" si="15"/>
        <v/>
      </c>
      <c r="I239" s="149" t="str">
        <f t="shared" si="16"/>
        <v/>
      </c>
      <c r="J239" s="150" t="str">
        <f t="shared" si="17"/>
        <v/>
      </c>
      <c r="K239" s="151" t="str">
        <f t="shared" si="18"/>
        <v/>
      </c>
      <c r="L239" s="152" t="str">
        <f t="shared" si="19"/>
        <v/>
      </c>
    </row>
    <row r="240" spans="1:12" x14ac:dyDescent="0.2">
      <c r="A240" s="73"/>
      <c r="B240" s="75"/>
      <c r="C240" s="95"/>
      <c r="D240" s="75"/>
      <c r="E240" s="135"/>
      <c r="F240" s="153"/>
      <c r="G240" s="83"/>
      <c r="H240" s="84" t="str">
        <f t="shared" si="15"/>
        <v/>
      </c>
      <c r="I240" s="149" t="str">
        <f t="shared" si="16"/>
        <v/>
      </c>
      <c r="J240" s="150" t="str">
        <f t="shared" si="17"/>
        <v/>
      </c>
      <c r="K240" s="151" t="str">
        <f t="shared" si="18"/>
        <v/>
      </c>
      <c r="L240" s="152" t="str">
        <f t="shared" si="19"/>
        <v/>
      </c>
    </row>
    <row r="241" spans="1:12" x14ac:dyDescent="0.2">
      <c r="A241" s="73"/>
      <c r="B241" s="75"/>
      <c r="C241" s="95"/>
      <c r="D241" s="75"/>
      <c r="E241" s="135"/>
      <c r="F241" s="153"/>
      <c r="G241" s="83"/>
      <c r="H241" s="84" t="str">
        <f t="shared" si="15"/>
        <v/>
      </c>
      <c r="I241" s="149" t="str">
        <f t="shared" si="16"/>
        <v/>
      </c>
      <c r="J241" s="150" t="str">
        <f t="shared" si="17"/>
        <v/>
      </c>
      <c r="K241" s="151" t="str">
        <f t="shared" si="18"/>
        <v/>
      </c>
      <c r="L241" s="152" t="str">
        <f t="shared" si="19"/>
        <v/>
      </c>
    </row>
    <row r="242" spans="1:12" x14ac:dyDescent="0.2">
      <c r="A242" s="73"/>
      <c r="B242" s="75"/>
      <c r="C242" s="95"/>
      <c r="D242" s="75"/>
      <c r="E242" s="135"/>
      <c r="F242" s="153"/>
      <c r="G242" s="83"/>
      <c r="H242" s="84" t="str">
        <f t="shared" si="15"/>
        <v/>
      </c>
      <c r="I242" s="149" t="str">
        <f t="shared" si="16"/>
        <v/>
      </c>
      <c r="J242" s="150" t="str">
        <f t="shared" si="17"/>
        <v/>
      </c>
      <c r="K242" s="151" t="str">
        <f t="shared" si="18"/>
        <v/>
      </c>
      <c r="L242" s="152" t="str">
        <f t="shared" si="19"/>
        <v/>
      </c>
    </row>
    <row r="243" spans="1:12" x14ac:dyDescent="0.2">
      <c r="A243" s="73"/>
      <c r="B243" s="75"/>
      <c r="C243" s="95"/>
      <c r="D243" s="75"/>
      <c r="E243" s="135"/>
      <c r="F243" s="153"/>
      <c r="G243" s="83"/>
      <c r="H243" s="84" t="str">
        <f t="shared" si="15"/>
        <v/>
      </c>
      <c r="I243" s="149" t="str">
        <f t="shared" si="16"/>
        <v/>
      </c>
      <c r="J243" s="150" t="str">
        <f t="shared" si="17"/>
        <v/>
      </c>
      <c r="K243" s="151" t="str">
        <f t="shared" si="18"/>
        <v/>
      </c>
      <c r="L243" s="152" t="str">
        <f t="shared" si="19"/>
        <v/>
      </c>
    </row>
    <row r="244" spans="1:12" x14ac:dyDescent="0.2">
      <c r="A244" s="73"/>
      <c r="B244" s="75"/>
      <c r="C244" s="95"/>
      <c r="D244" s="75"/>
      <c r="E244" s="135"/>
      <c r="F244" s="153"/>
      <c r="G244" s="83"/>
      <c r="H244" s="84" t="str">
        <f t="shared" si="15"/>
        <v/>
      </c>
      <c r="I244" s="149" t="str">
        <f t="shared" si="16"/>
        <v/>
      </c>
      <c r="J244" s="150" t="str">
        <f t="shared" si="17"/>
        <v/>
      </c>
      <c r="K244" s="151" t="str">
        <f t="shared" si="18"/>
        <v/>
      </c>
      <c r="L244" s="152" t="str">
        <f t="shared" si="19"/>
        <v/>
      </c>
    </row>
    <row r="245" spans="1:12" x14ac:dyDescent="0.2">
      <c r="A245" s="73"/>
      <c r="B245" s="75"/>
      <c r="C245" s="95"/>
      <c r="D245" s="75"/>
      <c r="E245" s="104"/>
      <c r="F245" s="153"/>
      <c r="G245" s="83"/>
      <c r="H245" s="84" t="str">
        <f t="shared" si="15"/>
        <v/>
      </c>
      <c r="I245" s="149" t="str">
        <f t="shared" si="16"/>
        <v/>
      </c>
      <c r="J245" s="150" t="str">
        <f t="shared" si="17"/>
        <v/>
      </c>
      <c r="K245" s="151" t="str">
        <f t="shared" si="18"/>
        <v/>
      </c>
      <c r="L245" s="152" t="str">
        <f t="shared" si="19"/>
        <v/>
      </c>
    </row>
    <row r="246" spans="1:12" x14ac:dyDescent="0.2">
      <c r="A246" s="73"/>
      <c r="B246" s="75"/>
      <c r="C246" s="95"/>
      <c r="D246" s="75"/>
      <c r="E246" s="135"/>
      <c r="F246" s="153"/>
      <c r="G246" s="83"/>
      <c r="H246" s="84" t="str">
        <f t="shared" si="15"/>
        <v/>
      </c>
      <c r="I246" s="149" t="str">
        <f t="shared" si="16"/>
        <v/>
      </c>
      <c r="J246" s="150" t="str">
        <f t="shared" si="17"/>
        <v/>
      </c>
      <c r="K246" s="151" t="str">
        <f t="shared" si="18"/>
        <v/>
      </c>
      <c r="L246" s="152" t="str">
        <f t="shared" si="19"/>
        <v/>
      </c>
    </row>
    <row r="247" spans="1:12" x14ac:dyDescent="0.2">
      <c r="A247" s="73"/>
      <c r="B247" s="75"/>
      <c r="C247" s="95"/>
      <c r="D247" s="75"/>
      <c r="E247" s="135"/>
      <c r="F247" s="153"/>
      <c r="G247" s="83"/>
      <c r="H247" s="84" t="str">
        <f t="shared" si="15"/>
        <v/>
      </c>
      <c r="I247" s="149" t="str">
        <f t="shared" si="16"/>
        <v/>
      </c>
      <c r="J247" s="150" t="str">
        <f t="shared" si="17"/>
        <v/>
      </c>
      <c r="K247" s="151" t="str">
        <f t="shared" si="18"/>
        <v/>
      </c>
      <c r="L247" s="152" t="str">
        <f t="shared" si="19"/>
        <v/>
      </c>
    </row>
    <row r="248" spans="1:12" x14ac:dyDescent="0.2">
      <c r="A248" s="73"/>
      <c r="B248" s="75"/>
      <c r="C248" s="95"/>
      <c r="D248" s="75"/>
      <c r="E248" s="135"/>
      <c r="F248" s="153"/>
      <c r="G248" s="83"/>
      <c r="H248" s="84" t="str">
        <f t="shared" si="15"/>
        <v/>
      </c>
      <c r="I248" s="149" t="str">
        <f t="shared" si="16"/>
        <v/>
      </c>
      <c r="J248" s="150" t="str">
        <f t="shared" si="17"/>
        <v/>
      </c>
      <c r="K248" s="151" t="str">
        <f t="shared" si="18"/>
        <v/>
      </c>
      <c r="L248" s="152" t="str">
        <f t="shared" si="19"/>
        <v/>
      </c>
    </row>
    <row r="249" spans="1:12" x14ac:dyDescent="0.2">
      <c r="A249" s="73"/>
      <c r="B249" s="75"/>
      <c r="C249" s="95"/>
      <c r="D249" s="75"/>
      <c r="E249" s="135"/>
      <c r="F249" s="153"/>
      <c r="G249" s="83"/>
      <c r="H249" s="84" t="str">
        <f t="shared" si="15"/>
        <v/>
      </c>
      <c r="I249" s="149" t="str">
        <f t="shared" si="16"/>
        <v/>
      </c>
      <c r="J249" s="150" t="str">
        <f t="shared" si="17"/>
        <v/>
      </c>
      <c r="K249" s="151" t="str">
        <f t="shared" si="18"/>
        <v/>
      </c>
      <c r="L249" s="152" t="str">
        <f t="shared" si="19"/>
        <v/>
      </c>
    </row>
    <row r="250" spans="1:12" x14ac:dyDescent="0.2">
      <c r="A250" s="73"/>
      <c r="B250" s="75"/>
      <c r="C250" s="95"/>
      <c r="D250" s="75"/>
      <c r="E250" s="135"/>
      <c r="F250" s="153"/>
      <c r="G250" s="83"/>
      <c r="H250" s="84" t="str">
        <f t="shared" si="15"/>
        <v/>
      </c>
      <c r="I250" s="149" t="str">
        <f t="shared" si="16"/>
        <v/>
      </c>
      <c r="J250" s="150" t="str">
        <f t="shared" si="17"/>
        <v/>
      </c>
      <c r="K250" s="151" t="str">
        <f t="shared" si="18"/>
        <v/>
      </c>
      <c r="L250" s="152" t="str">
        <f t="shared" si="19"/>
        <v/>
      </c>
    </row>
    <row r="251" spans="1:12" x14ac:dyDescent="0.2">
      <c r="A251" s="73"/>
      <c r="B251" s="75"/>
      <c r="C251" s="95"/>
      <c r="D251" s="75"/>
      <c r="E251" s="135"/>
      <c r="F251" s="153"/>
      <c r="G251" s="83"/>
      <c r="H251" s="84" t="str">
        <f t="shared" si="15"/>
        <v/>
      </c>
      <c r="I251" s="149" t="str">
        <f t="shared" si="16"/>
        <v/>
      </c>
      <c r="J251" s="150" t="str">
        <f t="shared" si="17"/>
        <v/>
      </c>
      <c r="K251" s="151" t="str">
        <f t="shared" si="18"/>
        <v/>
      </c>
      <c r="L251" s="152" t="str">
        <f t="shared" si="19"/>
        <v/>
      </c>
    </row>
    <row r="252" spans="1:12" x14ac:dyDescent="0.2">
      <c r="A252" s="73"/>
      <c r="B252" s="75"/>
      <c r="C252" s="95"/>
      <c r="D252" s="75"/>
      <c r="E252" s="135"/>
      <c r="F252" s="153"/>
      <c r="G252" s="83"/>
      <c r="H252" s="84" t="str">
        <f t="shared" si="15"/>
        <v/>
      </c>
      <c r="I252" s="149" t="str">
        <f t="shared" si="16"/>
        <v/>
      </c>
      <c r="J252" s="150" t="str">
        <f t="shared" si="17"/>
        <v/>
      </c>
      <c r="K252" s="151" t="str">
        <f t="shared" si="18"/>
        <v/>
      </c>
      <c r="L252" s="152" t="str">
        <f t="shared" si="19"/>
        <v/>
      </c>
    </row>
    <row r="253" spans="1:12" x14ac:dyDescent="0.2">
      <c r="A253" s="73"/>
      <c r="B253" s="75"/>
      <c r="C253" s="95"/>
      <c r="D253" s="75"/>
      <c r="E253" s="135"/>
      <c r="F253" s="153"/>
      <c r="G253" s="83"/>
      <c r="H253" s="84" t="str">
        <f t="shared" si="15"/>
        <v/>
      </c>
      <c r="I253" s="149" t="str">
        <f t="shared" si="16"/>
        <v/>
      </c>
      <c r="J253" s="150" t="str">
        <f t="shared" si="17"/>
        <v/>
      </c>
      <c r="K253" s="151" t="str">
        <f t="shared" si="18"/>
        <v/>
      </c>
      <c r="L253" s="152" t="str">
        <f t="shared" si="19"/>
        <v/>
      </c>
    </row>
    <row r="254" spans="1:12" x14ac:dyDescent="0.2">
      <c r="A254" s="73"/>
      <c r="B254" s="75"/>
      <c r="C254" s="95"/>
      <c r="D254" s="75"/>
      <c r="E254" s="135"/>
      <c r="F254" s="153"/>
      <c r="G254" s="83"/>
      <c r="H254" s="84" t="str">
        <f t="shared" si="15"/>
        <v/>
      </c>
      <c r="I254" s="149" t="str">
        <f t="shared" si="16"/>
        <v/>
      </c>
      <c r="J254" s="150" t="str">
        <f t="shared" si="17"/>
        <v/>
      </c>
      <c r="K254" s="151" t="str">
        <f t="shared" si="18"/>
        <v/>
      </c>
      <c r="L254" s="152" t="str">
        <f t="shared" si="19"/>
        <v/>
      </c>
    </row>
    <row r="255" spans="1:12" x14ac:dyDescent="0.2">
      <c r="A255" s="73"/>
      <c r="B255" s="75"/>
      <c r="C255" s="95"/>
      <c r="D255" s="75"/>
      <c r="E255" s="135"/>
      <c r="F255" s="153"/>
      <c r="G255" s="83"/>
      <c r="H255" s="84" t="str">
        <f t="shared" si="15"/>
        <v/>
      </c>
      <c r="I255" s="149" t="str">
        <f t="shared" si="16"/>
        <v/>
      </c>
      <c r="J255" s="150" t="str">
        <f t="shared" si="17"/>
        <v/>
      </c>
      <c r="K255" s="151" t="str">
        <f t="shared" si="18"/>
        <v/>
      </c>
      <c r="L255" s="152" t="str">
        <f t="shared" si="19"/>
        <v/>
      </c>
    </row>
    <row r="256" spans="1:12" x14ac:dyDescent="0.2">
      <c r="A256" s="73"/>
      <c r="B256" s="75"/>
      <c r="C256" s="95"/>
      <c r="D256" s="75"/>
      <c r="E256" s="135"/>
      <c r="F256" s="153"/>
      <c r="G256" s="83"/>
      <c r="H256" s="84" t="str">
        <f t="shared" si="15"/>
        <v/>
      </c>
      <c r="I256" s="149" t="str">
        <f t="shared" si="16"/>
        <v/>
      </c>
      <c r="J256" s="150" t="str">
        <f t="shared" si="17"/>
        <v/>
      </c>
      <c r="K256" s="151" t="str">
        <f t="shared" si="18"/>
        <v/>
      </c>
      <c r="L256" s="152" t="str">
        <f t="shared" si="19"/>
        <v/>
      </c>
    </row>
    <row r="257" spans="1:12" x14ac:dyDescent="0.2">
      <c r="A257" s="73"/>
      <c r="B257" s="75"/>
      <c r="C257" s="95"/>
      <c r="D257" s="75"/>
      <c r="E257" s="135"/>
      <c r="F257" s="153"/>
      <c r="G257" s="83"/>
      <c r="H257" s="84" t="str">
        <f t="shared" si="15"/>
        <v/>
      </c>
      <c r="I257" s="149" t="str">
        <f t="shared" si="16"/>
        <v/>
      </c>
      <c r="J257" s="150" t="str">
        <f t="shared" si="17"/>
        <v/>
      </c>
      <c r="K257" s="151" t="str">
        <f t="shared" si="18"/>
        <v/>
      </c>
      <c r="L257" s="152" t="str">
        <f t="shared" si="19"/>
        <v/>
      </c>
    </row>
    <row r="258" spans="1:12" x14ac:dyDescent="0.2">
      <c r="A258" s="73"/>
      <c r="B258" s="75"/>
      <c r="C258" s="95"/>
      <c r="D258" s="75"/>
      <c r="E258" s="135"/>
      <c r="F258" s="153"/>
      <c r="G258" s="83"/>
      <c r="H258" s="84" t="str">
        <f t="shared" si="15"/>
        <v/>
      </c>
      <c r="I258" s="149" t="str">
        <f t="shared" si="16"/>
        <v/>
      </c>
      <c r="J258" s="150" t="str">
        <f t="shared" si="17"/>
        <v/>
      </c>
      <c r="K258" s="151" t="str">
        <f t="shared" si="18"/>
        <v/>
      </c>
      <c r="L258" s="152" t="str">
        <f t="shared" si="19"/>
        <v/>
      </c>
    </row>
    <row r="259" spans="1:12" x14ac:dyDescent="0.2">
      <c r="A259" s="73"/>
      <c r="B259" s="75"/>
      <c r="C259" s="95"/>
      <c r="D259" s="75"/>
      <c r="E259" s="135"/>
      <c r="F259" s="153"/>
      <c r="G259" s="83"/>
      <c r="H259" s="84" t="str">
        <f t="shared" si="15"/>
        <v/>
      </c>
      <c r="I259" s="149" t="str">
        <f t="shared" si="16"/>
        <v/>
      </c>
      <c r="J259" s="150" t="str">
        <f t="shared" si="17"/>
        <v/>
      </c>
      <c r="K259" s="151" t="str">
        <f t="shared" si="18"/>
        <v/>
      </c>
      <c r="L259" s="152" t="str">
        <f t="shared" si="19"/>
        <v/>
      </c>
    </row>
    <row r="260" spans="1:12" x14ac:dyDescent="0.2">
      <c r="A260" s="73"/>
      <c r="B260" s="75"/>
      <c r="C260" s="95"/>
      <c r="D260" s="75"/>
      <c r="E260" s="135"/>
      <c r="F260" s="153"/>
      <c r="G260" s="83"/>
      <c r="H260" s="84" t="str">
        <f t="shared" ref="H260:H323" si="20">IF(A260="","",IF(F260="",IF(G260="America",0.6,IF(G260="Africa",0.5,IF(G260="Asia",0.57))),F260))</f>
        <v/>
      </c>
      <c r="I260" s="149" t="str">
        <f t="shared" ref="I260:I323" si="21">IF(A260="","",H260*EXP(-1.499+(2.148*LN(D260))+(0.207*(LN(D260))^2)-(0.0281*(LN(D260))^3)))</f>
        <v/>
      </c>
      <c r="J260" s="150" t="str">
        <f t="shared" ref="J260:J323" si="22">IF(A260="","",(I260/1000)/2)</f>
        <v/>
      </c>
      <c r="K260" s="151" t="str">
        <f t="shared" ref="K260:K323" si="23">IF(A260="","",IF($A260=$A259,"",$A260))</f>
        <v/>
      </c>
      <c r="L260" s="152" t="str">
        <f t="shared" ref="L260:L323" si="24">IF(A260="","",IF(A260=A259,J260+L259,J260))</f>
        <v/>
      </c>
    </row>
    <row r="261" spans="1:12" x14ac:dyDescent="0.2">
      <c r="A261" s="73"/>
      <c r="B261" s="75"/>
      <c r="C261" s="95"/>
      <c r="D261" s="75"/>
      <c r="E261" s="135"/>
      <c r="F261" s="153"/>
      <c r="G261" s="83"/>
      <c r="H261" s="84" t="str">
        <f t="shared" si="20"/>
        <v/>
      </c>
      <c r="I261" s="149" t="str">
        <f t="shared" si="21"/>
        <v/>
      </c>
      <c r="J261" s="150" t="str">
        <f t="shared" si="22"/>
        <v/>
      </c>
      <c r="K261" s="151" t="str">
        <f t="shared" si="23"/>
        <v/>
      </c>
      <c r="L261" s="152" t="str">
        <f t="shared" si="24"/>
        <v/>
      </c>
    </row>
    <row r="262" spans="1:12" x14ac:dyDescent="0.2">
      <c r="A262" s="73"/>
      <c r="B262" s="75"/>
      <c r="C262" s="95"/>
      <c r="D262" s="75"/>
      <c r="E262" s="135"/>
      <c r="F262" s="153"/>
      <c r="G262" s="83"/>
      <c r="H262" s="84" t="str">
        <f t="shared" si="20"/>
        <v/>
      </c>
      <c r="I262" s="149" t="str">
        <f t="shared" si="21"/>
        <v/>
      </c>
      <c r="J262" s="150" t="str">
        <f t="shared" si="22"/>
        <v/>
      </c>
      <c r="K262" s="151" t="str">
        <f t="shared" si="23"/>
        <v/>
      </c>
      <c r="L262" s="152" t="str">
        <f t="shared" si="24"/>
        <v/>
      </c>
    </row>
    <row r="263" spans="1:12" x14ac:dyDescent="0.2">
      <c r="A263" s="73"/>
      <c r="B263" s="75"/>
      <c r="C263" s="95"/>
      <c r="D263" s="75"/>
      <c r="E263" s="135"/>
      <c r="F263" s="153"/>
      <c r="G263" s="83"/>
      <c r="H263" s="84" t="str">
        <f t="shared" si="20"/>
        <v/>
      </c>
      <c r="I263" s="149" t="str">
        <f t="shared" si="21"/>
        <v/>
      </c>
      <c r="J263" s="150" t="str">
        <f t="shared" si="22"/>
        <v/>
      </c>
      <c r="K263" s="151" t="str">
        <f t="shared" si="23"/>
        <v/>
      </c>
      <c r="L263" s="152" t="str">
        <f t="shared" si="24"/>
        <v/>
      </c>
    </row>
    <row r="264" spans="1:12" x14ac:dyDescent="0.2">
      <c r="A264" s="73"/>
      <c r="B264" s="75"/>
      <c r="C264" s="95"/>
      <c r="D264" s="75"/>
      <c r="E264" s="135"/>
      <c r="F264" s="153"/>
      <c r="G264" s="83"/>
      <c r="H264" s="84" t="str">
        <f t="shared" si="20"/>
        <v/>
      </c>
      <c r="I264" s="149" t="str">
        <f t="shared" si="21"/>
        <v/>
      </c>
      <c r="J264" s="150" t="str">
        <f t="shared" si="22"/>
        <v/>
      </c>
      <c r="K264" s="151" t="str">
        <f t="shared" si="23"/>
        <v/>
      </c>
      <c r="L264" s="152" t="str">
        <f t="shared" si="24"/>
        <v/>
      </c>
    </row>
    <row r="265" spans="1:12" x14ac:dyDescent="0.2">
      <c r="A265" s="73"/>
      <c r="B265" s="75"/>
      <c r="C265" s="95"/>
      <c r="D265" s="75"/>
      <c r="E265" s="135"/>
      <c r="F265" s="153"/>
      <c r="G265" s="83"/>
      <c r="H265" s="84" t="str">
        <f t="shared" si="20"/>
        <v/>
      </c>
      <c r="I265" s="149" t="str">
        <f t="shared" si="21"/>
        <v/>
      </c>
      <c r="J265" s="150" t="str">
        <f t="shared" si="22"/>
        <v/>
      </c>
      <c r="K265" s="151" t="str">
        <f t="shared" si="23"/>
        <v/>
      </c>
      <c r="L265" s="152" t="str">
        <f t="shared" si="24"/>
        <v/>
      </c>
    </row>
    <row r="266" spans="1:12" x14ac:dyDescent="0.2">
      <c r="A266" s="73"/>
      <c r="B266" s="75"/>
      <c r="C266" s="95"/>
      <c r="D266" s="75"/>
      <c r="E266" s="135"/>
      <c r="F266" s="153"/>
      <c r="G266" s="83"/>
      <c r="H266" s="84" t="str">
        <f t="shared" si="20"/>
        <v/>
      </c>
      <c r="I266" s="149" t="str">
        <f t="shared" si="21"/>
        <v/>
      </c>
      <c r="J266" s="150" t="str">
        <f t="shared" si="22"/>
        <v/>
      </c>
      <c r="K266" s="151" t="str">
        <f t="shared" si="23"/>
        <v/>
      </c>
      <c r="L266" s="152" t="str">
        <f t="shared" si="24"/>
        <v/>
      </c>
    </row>
    <row r="267" spans="1:12" x14ac:dyDescent="0.2">
      <c r="A267" s="73"/>
      <c r="B267" s="75"/>
      <c r="C267" s="95"/>
      <c r="D267" s="75"/>
      <c r="E267" s="135"/>
      <c r="F267" s="153"/>
      <c r="G267" s="83"/>
      <c r="H267" s="84" t="str">
        <f t="shared" si="20"/>
        <v/>
      </c>
      <c r="I267" s="149" t="str">
        <f t="shared" si="21"/>
        <v/>
      </c>
      <c r="J267" s="150" t="str">
        <f t="shared" si="22"/>
        <v/>
      </c>
      <c r="K267" s="151" t="str">
        <f t="shared" si="23"/>
        <v/>
      </c>
      <c r="L267" s="152" t="str">
        <f t="shared" si="24"/>
        <v/>
      </c>
    </row>
    <row r="268" spans="1:12" x14ac:dyDescent="0.2">
      <c r="A268" s="73"/>
      <c r="B268" s="75"/>
      <c r="C268" s="95"/>
      <c r="D268" s="75"/>
      <c r="E268" s="135"/>
      <c r="F268" s="153"/>
      <c r="G268" s="83"/>
      <c r="H268" s="84" t="str">
        <f t="shared" si="20"/>
        <v/>
      </c>
      <c r="I268" s="149" t="str">
        <f t="shared" si="21"/>
        <v/>
      </c>
      <c r="J268" s="150" t="str">
        <f t="shared" si="22"/>
        <v/>
      </c>
      <c r="K268" s="151" t="str">
        <f t="shared" si="23"/>
        <v/>
      </c>
      <c r="L268" s="152" t="str">
        <f t="shared" si="24"/>
        <v/>
      </c>
    </row>
    <row r="269" spans="1:12" x14ac:dyDescent="0.2">
      <c r="A269" s="73"/>
      <c r="B269" s="75"/>
      <c r="C269" s="95"/>
      <c r="D269" s="75"/>
      <c r="E269" s="135"/>
      <c r="F269" s="153"/>
      <c r="G269" s="83"/>
      <c r="H269" s="84" t="str">
        <f t="shared" si="20"/>
        <v/>
      </c>
      <c r="I269" s="149" t="str">
        <f t="shared" si="21"/>
        <v/>
      </c>
      <c r="J269" s="150" t="str">
        <f t="shared" si="22"/>
        <v/>
      </c>
      <c r="K269" s="151" t="str">
        <f t="shared" si="23"/>
        <v/>
      </c>
      <c r="L269" s="152" t="str">
        <f t="shared" si="24"/>
        <v/>
      </c>
    </row>
    <row r="270" spans="1:12" x14ac:dyDescent="0.2">
      <c r="A270" s="73"/>
      <c r="B270" s="75"/>
      <c r="C270" s="95"/>
      <c r="D270" s="75"/>
      <c r="E270" s="135"/>
      <c r="F270" s="153"/>
      <c r="G270" s="83"/>
      <c r="H270" s="84" t="str">
        <f t="shared" si="20"/>
        <v/>
      </c>
      <c r="I270" s="149" t="str">
        <f t="shared" si="21"/>
        <v/>
      </c>
      <c r="J270" s="150" t="str">
        <f t="shared" si="22"/>
        <v/>
      </c>
      <c r="K270" s="151" t="str">
        <f t="shared" si="23"/>
        <v/>
      </c>
      <c r="L270" s="152" t="str">
        <f t="shared" si="24"/>
        <v/>
      </c>
    </row>
    <row r="271" spans="1:12" x14ac:dyDescent="0.2">
      <c r="A271" s="73"/>
      <c r="B271" s="75"/>
      <c r="C271" s="95"/>
      <c r="D271" s="75"/>
      <c r="E271" s="135"/>
      <c r="F271" s="153"/>
      <c r="G271" s="83"/>
      <c r="H271" s="84" t="str">
        <f t="shared" si="20"/>
        <v/>
      </c>
      <c r="I271" s="149" t="str">
        <f t="shared" si="21"/>
        <v/>
      </c>
      <c r="J271" s="150" t="str">
        <f t="shared" si="22"/>
        <v/>
      </c>
      <c r="K271" s="151" t="str">
        <f t="shared" si="23"/>
        <v/>
      </c>
      <c r="L271" s="152" t="str">
        <f t="shared" si="24"/>
        <v/>
      </c>
    </row>
    <row r="272" spans="1:12" x14ac:dyDescent="0.2">
      <c r="A272" s="73"/>
      <c r="B272" s="75"/>
      <c r="C272" s="95"/>
      <c r="D272" s="75"/>
      <c r="E272" s="135"/>
      <c r="F272" s="153"/>
      <c r="G272" s="83"/>
      <c r="H272" s="84" t="str">
        <f t="shared" si="20"/>
        <v/>
      </c>
      <c r="I272" s="149" t="str">
        <f t="shared" si="21"/>
        <v/>
      </c>
      <c r="J272" s="150" t="str">
        <f t="shared" si="22"/>
        <v/>
      </c>
      <c r="K272" s="151" t="str">
        <f t="shared" si="23"/>
        <v/>
      </c>
      <c r="L272" s="152" t="str">
        <f t="shared" si="24"/>
        <v/>
      </c>
    </row>
    <row r="273" spans="1:12" x14ac:dyDescent="0.2">
      <c r="A273" s="73"/>
      <c r="B273" s="75"/>
      <c r="C273" s="95"/>
      <c r="D273" s="75"/>
      <c r="E273" s="135"/>
      <c r="F273" s="153"/>
      <c r="G273" s="83"/>
      <c r="H273" s="84" t="str">
        <f t="shared" si="20"/>
        <v/>
      </c>
      <c r="I273" s="149" t="str">
        <f t="shared" si="21"/>
        <v/>
      </c>
      <c r="J273" s="150" t="str">
        <f t="shared" si="22"/>
        <v/>
      </c>
      <c r="K273" s="151" t="str">
        <f t="shared" si="23"/>
        <v/>
      </c>
      <c r="L273" s="152" t="str">
        <f t="shared" si="24"/>
        <v/>
      </c>
    </row>
    <row r="274" spans="1:12" x14ac:dyDescent="0.2">
      <c r="A274" s="73"/>
      <c r="B274" s="75"/>
      <c r="C274" s="95"/>
      <c r="D274" s="75"/>
      <c r="E274" s="135"/>
      <c r="F274" s="153"/>
      <c r="G274" s="83"/>
      <c r="H274" s="84" t="str">
        <f t="shared" si="20"/>
        <v/>
      </c>
      <c r="I274" s="149" t="str">
        <f t="shared" si="21"/>
        <v/>
      </c>
      <c r="J274" s="150" t="str">
        <f t="shared" si="22"/>
        <v/>
      </c>
      <c r="K274" s="151" t="str">
        <f t="shared" si="23"/>
        <v/>
      </c>
      <c r="L274" s="152" t="str">
        <f t="shared" si="24"/>
        <v/>
      </c>
    </row>
    <row r="275" spans="1:12" x14ac:dyDescent="0.2">
      <c r="A275" s="73"/>
      <c r="B275" s="75"/>
      <c r="C275" s="95"/>
      <c r="D275" s="75"/>
      <c r="E275" s="135"/>
      <c r="F275" s="153"/>
      <c r="G275" s="83"/>
      <c r="H275" s="84" t="str">
        <f t="shared" si="20"/>
        <v/>
      </c>
      <c r="I275" s="149" t="str">
        <f t="shared" si="21"/>
        <v/>
      </c>
      <c r="J275" s="150" t="str">
        <f t="shared" si="22"/>
        <v/>
      </c>
      <c r="K275" s="151" t="str">
        <f t="shared" si="23"/>
        <v/>
      </c>
      <c r="L275" s="152" t="str">
        <f t="shared" si="24"/>
        <v/>
      </c>
    </row>
    <row r="276" spans="1:12" x14ac:dyDescent="0.2">
      <c r="A276" s="73"/>
      <c r="B276" s="75"/>
      <c r="C276" s="95"/>
      <c r="D276" s="75"/>
      <c r="E276" s="135"/>
      <c r="F276" s="153"/>
      <c r="G276" s="83"/>
      <c r="H276" s="84" t="str">
        <f t="shared" si="20"/>
        <v/>
      </c>
      <c r="I276" s="149" t="str">
        <f t="shared" si="21"/>
        <v/>
      </c>
      <c r="J276" s="150" t="str">
        <f t="shared" si="22"/>
        <v/>
      </c>
      <c r="K276" s="151" t="str">
        <f t="shared" si="23"/>
        <v/>
      </c>
      <c r="L276" s="152" t="str">
        <f t="shared" si="24"/>
        <v/>
      </c>
    </row>
    <row r="277" spans="1:12" x14ac:dyDescent="0.2">
      <c r="A277" s="73"/>
      <c r="B277" s="75"/>
      <c r="C277" s="95"/>
      <c r="D277" s="75"/>
      <c r="E277" s="135"/>
      <c r="F277" s="153"/>
      <c r="G277" s="83"/>
      <c r="H277" s="84" t="str">
        <f t="shared" si="20"/>
        <v/>
      </c>
      <c r="I277" s="149" t="str">
        <f t="shared" si="21"/>
        <v/>
      </c>
      <c r="J277" s="150" t="str">
        <f t="shared" si="22"/>
        <v/>
      </c>
      <c r="K277" s="151" t="str">
        <f t="shared" si="23"/>
        <v/>
      </c>
      <c r="L277" s="152" t="str">
        <f t="shared" si="24"/>
        <v/>
      </c>
    </row>
    <row r="278" spans="1:12" x14ac:dyDescent="0.2">
      <c r="A278" s="73"/>
      <c r="B278" s="75"/>
      <c r="C278" s="95"/>
      <c r="D278" s="75"/>
      <c r="E278" s="135"/>
      <c r="F278" s="153"/>
      <c r="G278" s="83"/>
      <c r="H278" s="84" t="str">
        <f t="shared" si="20"/>
        <v/>
      </c>
      <c r="I278" s="149" t="str">
        <f t="shared" si="21"/>
        <v/>
      </c>
      <c r="J278" s="150" t="str">
        <f t="shared" si="22"/>
        <v/>
      </c>
      <c r="K278" s="151" t="str">
        <f t="shared" si="23"/>
        <v/>
      </c>
      <c r="L278" s="152" t="str">
        <f t="shared" si="24"/>
        <v/>
      </c>
    </row>
    <row r="279" spans="1:12" x14ac:dyDescent="0.2">
      <c r="A279" s="73"/>
      <c r="B279" s="75"/>
      <c r="C279" s="95"/>
      <c r="D279" s="75"/>
      <c r="E279" s="135"/>
      <c r="F279" s="153"/>
      <c r="G279" s="83"/>
      <c r="H279" s="84" t="str">
        <f t="shared" si="20"/>
        <v/>
      </c>
      <c r="I279" s="149" t="str">
        <f t="shared" si="21"/>
        <v/>
      </c>
      <c r="J279" s="150" t="str">
        <f t="shared" si="22"/>
        <v/>
      </c>
      <c r="K279" s="151" t="str">
        <f t="shared" si="23"/>
        <v/>
      </c>
      <c r="L279" s="152" t="str">
        <f t="shared" si="24"/>
        <v/>
      </c>
    </row>
    <row r="280" spans="1:12" x14ac:dyDescent="0.2">
      <c r="A280" s="73"/>
      <c r="B280" s="75"/>
      <c r="C280" s="95"/>
      <c r="D280" s="75"/>
      <c r="E280" s="135"/>
      <c r="F280" s="153"/>
      <c r="G280" s="83"/>
      <c r="H280" s="84" t="str">
        <f t="shared" si="20"/>
        <v/>
      </c>
      <c r="I280" s="149" t="str">
        <f t="shared" si="21"/>
        <v/>
      </c>
      <c r="J280" s="150" t="str">
        <f t="shared" si="22"/>
        <v/>
      </c>
      <c r="K280" s="151" t="str">
        <f t="shared" si="23"/>
        <v/>
      </c>
      <c r="L280" s="152" t="str">
        <f t="shared" si="24"/>
        <v/>
      </c>
    </row>
    <row r="281" spans="1:12" x14ac:dyDescent="0.2">
      <c r="A281" s="73"/>
      <c r="B281" s="75"/>
      <c r="C281" s="95"/>
      <c r="D281" s="75"/>
      <c r="E281" s="135"/>
      <c r="F281" s="153"/>
      <c r="G281" s="83"/>
      <c r="H281" s="84" t="str">
        <f t="shared" si="20"/>
        <v/>
      </c>
      <c r="I281" s="149" t="str">
        <f t="shared" si="21"/>
        <v/>
      </c>
      <c r="J281" s="150" t="str">
        <f t="shared" si="22"/>
        <v/>
      </c>
      <c r="K281" s="151" t="str">
        <f t="shared" si="23"/>
        <v/>
      </c>
      <c r="L281" s="152" t="str">
        <f t="shared" si="24"/>
        <v/>
      </c>
    </row>
    <row r="282" spans="1:12" x14ac:dyDescent="0.2">
      <c r="A282" s="73"/>
      <c r="B282" s="75"/>
      <c r="C282" s="95"/>
      <c r="D282" s="75"/>
      <c r="E282" s="135"/>
      <c r="F282" s="153"/>
      <c r="G282" s="83"/>
      <c r="H282" s="84" t="str">
        <f t="shared" si="20"/>
        <v/>
      </c>
      <c r="I282" s="149" t="str">
        <f t="shared" si="21"/>
        <v/>
      </c>
      <c r="J282" s="150" t="str">
        <f t="shared" si="22"/>
        <v/>
      </c>
      <c r="K282" s="151" t="str">
        <f t="shared" si="23"/>
        <v/>
      </c>
      <c r="L282" s="152" t="str">
        <f t="shared" si="24"/>
        <v/>
      </c>
    </row>
    <row r="283" spans="1:12" x14ac:dyDescent="0.2">
      <c r="A283" s="73"/>
      <c r="B283" s="75"/>
      <c r="C283" s="95"/>
      <c r="D283" s="75"/>
      <c r="E283" s="135"/>
      <c r="F283" s="153"/>
      <c r="G283" s="83"/>
      <c r="H283" s="84" t="str">
        <f t="shared" si="20"/>
        <v/>
      </c>
      <c r="I283" s="149" t="str">
        <f t="shared" si="21"/>
        <v/>
      </c>
      <c r="J283" s="150" t="str">
        <f t="shared" si="22"/>
        <v/>
      </c>
      <c r="K283" s="151" t="str">
        <f t="shared" si="23"/>
        <v/>
      </c>
      <c r="L283" s="152" t="str">
        <f t="shared" si="24"/>
        <v/>
      </c>
    </row>
    <row r="284" spans="1:12" x14ac:dyDescent="0.2">
      <c r="A284" s="73"/>
      <c r="B284" s="75"/>
      <c r="C284" s="95"/>
      <c r="D284" s="75"/>
      <c r="E284" s="135"/>
      <c r="F284" s="153"/>
      <c r="G284" s="83"/>
      <c r="H284" s="84" t="str">
        <f t="shared" si="20"/>
        <v/>
      </c>
      <c r="I284" s="149" t="str">
        <f t="shared" si="21"/>
        <v/>
      </c>
      <c r="J284" s="150" t="str">
        <f t="shared" si="22"/>
        <v/>
      </c>
      <c r="K284" s="151" t="str">
        <f t="shared" si="23"/>
        <v/>
      </c>
      <c r="L284" s="152" t="str">
        <f t="shared" si="24"/>
        <v/>
      </c>
    </row>
    <row r="285" spans="1:12" x14ac:dyDescent="0.2">
      <c r="A285" s="73"/>
      <c r="B285" s="75"/>
      <c r="C285" s="95"/>
      <c r="D285" s="75"/>
      <c r="E285" s="135"/>
      <c r="F285" s="153"/>
      <c r="G285" s="83"/>
      <c r="H285" s="84" t="str">
        <f t="shared" si="20"/>
        <v/>
      </c>
      <c r="I285" s="149" t="str">
        <f t="shared" si="21"/>
        <v/>
      </c>
      <c r="J285" s="150" t="str">
        <f t="shared" si="22"/>
        <v/>
      </c>
      <c r="K285" s="151" t="str">
        <f t="shared" si="23"/>
        <v/>
      </c>
      <c r="L285" s="152" t="str">
        <f t="shared" si="24"/>
        <v/>
      </c>
    </row>
    <row r="286" spans="1:12" x14ac:dyDescent="0.2">
      <c r="A286" s="73"/>
      <c r="B286" s="75"/>
      <c r="C286" s="95"/>
      <c r="D286" s="75"/>
      <c r="E286" s="135"/>
      <c r="F286" s="153"/>
      <c r="G286" s="83"/>
      <c r="H286" s="84" t="str">
        <f t="shared" si="20"/>
        <v/>
      </c>
      <c r="I286" s="149" t="str">
        <f t="shared" si="21"/>
        <v/>
      </c>
      <c r="J286" s="150" t="str">
        <f t="shared" si="22"/>
        <v/>
      </c>
      <c r="K286" s="151" t="str">
        <f t="shared" si="23"/>
        <v/>
      </c>
      <c r="L286" s="152" t="str">
        <f t="shared" si="24"/>
        <v/>
      </c>
    </row>
    <row r="287" spans="1:12" x14ac:dyDescent="0.2">
      <c r="A287" s="73"/>
      <c r="B287" s="75"/>
      <c r="C287" s="95"/>
      <c r="D287" s="75"/>
      <c r="E287" s="135"/>
      <c r="F287" s="153"/>
      <c r="G287" s="83"/>
      <c r="H287" s="84" t="str">
        <f t="shared" si="20"/>
        <v/>
      </c>
      <c r="I287" s="149" t="str">
        <f t="shared" si="21"/>
        <v/>
      </c>
      <c r="J287" s="150" t="str">
        <f t="shared" si="22"/>
        <v/>
      </c>
      <c r="K287" s="151" t="str">
        <f t="shared" si="23"/>
        <v/>
      </c>
      <c r="L287" s="152" t="str">
        <f t="shared" si="24"/>
        <v/>
      </c>
    </row>
    <row r="288" spans="1:12" x14ac:dyDescent="0.2">
      <c r="A288" s="73"/>
      <c r="B288" s="75"/>
      <c r="C288" s="95"/>
      <c r="D288" s="75"/>
      <c r="E288" s="135"/>
      <c r="F288" s="153"/>
      <c r="G288" s="83"/>
      <c r="H288" s="84" t="str">
        <f t="shared" si="20"/>
        <v/>
      </c>
      <c r="I288" s="149" t="str">
        <f t="shared" si="21"/>
        <v/>
      </c>
      <c r="J288" s="150" t="str">
        <f t="shared" si="22"/>
        <v/>
      </c>
      <c r="K288" s="151" t="str">
        <f t="shared" si="23"/>
        <v/>
      </c>
      <c r="L288" s="152" t="str">
        <f t="shared" si="24"/>
        <v/>
      </c>
    </row>
    <row r="289" spans="1:12" x14ac:dyDescent="0.2">
      <c r="A289" s="73"/>
      <c r="B289" s="75"/>
      <c r="C289" s="95"/>
      <c r="D289" s="75"/>
      <c r="E289" s="135"/>
      <c r="F289" s="153"/>
      <c r="G289" s="83"/>
      <c r="H289" s="84" t="str">
        <f t="shared" si="20"/>
        <v/>
      </c>
      <c r="I289" s="149" t="str">
        <f t="shared" si="21"/>
        <v/>
      </c>
      <c r="J289" s="150" t="str">
        <f t="shared" si="22"/>
        <v/>
      </c>
      <c r="K289" s="151" t="str">
        <f t="shared" si="23"/>
        <v/>
      </c>
      <c r="L289" s="152" t="str">
        <f t="shared" si="24"/>
        <v/>
      </c>
    </row>
    <row r="290" spans="1:12" x14ac:dyDescent="0.2">
      <c r="A290" s="73"/>
      <c r="B290" s="75"/>
      <c r="C290" s="95"/>
      <c r="D290" s="75"/>
      <c r="E290" s="135"/>
      <c r="F290" s="153"/>
      <c r="G290" s="83"/>
      <c r="H290" s="84" t="str">
        <f t="shared" si="20"/>
        <v/>
      </c>
      <c r="I290" s="149" t="str">
        <f t="shared" si="21"/>
        <v/>
      </c>
      <c r="J290" s="150" t="str">
        <f t="shared" si="22"/>
        <v/>
      </c>
      <c r="K290" s="151" t="str">
        <f t="shared" si="23"/>
        <v/>
      </c>
      <c r="L290" s="152" t="str">
        <f t="shared" si="24"/>
        <v/>
      </c>
    </row>
    <row r="291" spans="1:12" x14ac:dyDescent="0.2">
      <c r="A291" s="73"/>
      <c r="B291" s="75"/>
      <c r="C291" s="95"/>
      <c r="D291" s="75"/>
      <c r="E291" s="135"/>
      <c r="F291" s="153"/>
      <c r="G291" s="83"/>
      <c r="H291" s="84" t="str">
        <f t="shared" si="20"/>
        <v/>
      </c>
      <c r="I291" s="149" t="str">
        <f t="shared" si="21"/>
        <v/>
      </c>
      <c r="J291" s="150" t="str">
        <f t="shared" si="22"/>
        <v/>
      </c>
      <c r="K291" s="151" t="str">
        <f t="shared" si="23"/>
        <v/>
      </c>
      <c r="L291" s="152" t="str">
        <f t="shared" si="24"/>
        <v/>
      </c>
    </row>
    <row r="292" spans="1:12" x14ac:dyDescent="0.2">
      <c r="A292" s="73"/>
      <c r="B292" s="75"/>
      <c r="C292" s="95"/>
      <c r="D292" s="75"/>
      <c r="E292" s="135"/>
      <c r="F292" s="153"/>
      <c r="G292" s="83"/>
      <c r="H292" s="84" t="str">
        <f t="shared" si="20"/>
        <v/>
      </c>
      <c r="I292" s="149" t="str">
        <f t="shared" si="21"/>
        <v/>
      </c>
      <c r="J292" s="150" t="str">
        <f t="shared" si="22"/>
        <v/>
      </c>
      <c r="K292" s="151" t="str">
        <f t="shared" si="23"/>
        <v/>
      </c>
      <c r="L292" s="152" t="str">
        <f t="shared" si="24"/>
        <v/>
      </c>
    </row>
    <row r="293" spans="1:12" x14ac:dyDescent="0.2">
      <c r="A293" s="73"/>
      <c r="B293" s="75"/>
      <c r="C293" s="95"/>
      <c r="D293" s="75"/>
      <c r="E293" s="135"/>
      <c r="F293" s="153"/>
      <c r="G293" s="83"/>
      <c r="H293" s="84" t="str">
        <f t="shared" si="20"/>
        <v/>
      </c>
      <c r="I293" s="149" t="str">
        <f t="shared" si="21"/>
        <v/>
      </c>
      <c r="J293" s="150" t="str">
        <f t="shared" si="22"/>
        <v/>
      </c>
      <c r="K293" s="151" t="str">
        <f t="shared" si="23"/>
        <v/>
      </c>
      <c r="L293" s="152" t="str">
        <f t="shared" si="24"/>
        <v/>
      </c>
    </row>
    <row r="294" spans="1:12" x14ac:dyDescent="0.2">
      <c r="A294" s="73"/>
      <c r="B294" s="75"/>
      <c r="C294" s="95"/>
      <c r="D294" s="75"/>
      <c r="E294" s="135"/>
      <c r="F294" s="153"/>
      <c r="G294" s="83"/>
      <c r="H294" s="84" t="str">
        <f t="shared" si="20"/>
        <v/>
      </c>
      <c r="I294" s="149" t="str">
        <f t="shared" si="21"/>
        <v/>
      </c>
      <c r="J294" s="150" t="str">
        <f t="shared" si="22"/>
        <v/>
      </c>
      <c r="K294" s="151" t="str">
        <f t="shared" si="23"/>
        <v/>
      </c>
      <c r="L294" s="152" t="str">
        <f t="shared" si="24"/>
        <v/>
      </c>
    </row>
    <row r="295" spans="1:12" x14ac:dyDescent="0.2">
      <c r="A295" s="73"/>
      <c r="B295" s="75"/>
      <c r="C295" s="95"/>
      <c r="D295" s="75"/>
      <c r="E295" s="135"/>
      <c r="F295" s="153"/>
      <c r="G295" s="83"/>
      <c r="H295" s="84" t="str">
        <f t="shared" si="20"/>
        <v/>
      </c>
      <c r="I295" s="149" t="str">
        <f t="shared" si="21"/>
        <v/>
      </c>
      <c r="J295" s="150" t="str">
        <f t="shared" si="22"/>
        <v/>
      </c>
      <c r="K295" s="151" t="str">
        <f t="shared" si="23"/>
        <v/>
      </c>
      <c r="L295" s="152" t="str">
        <f t="shared" si="24"/>
        <v/>
      </c>
    </row>
    <row r="296" spans="1:12" x14ac:dyDescent="0.2">
      <c r="A296" s="73"/>
      <c r="B296" s="75"/>
      <c r="C296" s="95"/>
      <c r="D296" s="75"/>
      <c r="E296" s="135"/>
      <c r="F296" s="153"/>
      <c r="G296" s="83"/>
      <c r="H296" s="84" t="str">
        <f t="shared" si="20"/>
        <v/>
      </c>
      <c r="I296" s="149" t="str">
        <f t="shared" si="21"/>
        <v/>
      </c>
      <c r="J296" s="150" t="str">
        <f t="shared" si="22"/>
        <v/>
      </c>
      <c r="K296" s="151" t="str">
        <f t="shared" si="23"/>
        <v/>
      </c>
      <c r="L296" s="152" t="str">
        <f t="shared" si="24"/>
        <v/>
      </c>
    </row>
    <row r="297" spans="1:12" x14ac:dyDescent="0.2">
      <c r="A297" s="73"/>
      <c r="B297" s="75"/>
      <c r="C297" s="95"/>
      <c r="D297" s="75"/>
      <c r="E297" s="135"/>
      <c r="F297" s="153"/>
      <c r="G297" s="83"/>
      <c r="H297" s="84" t="str">
        <f t="shared" si="20"/>
        <v/>
      </c>
      <c r="I297" s="149" t="str">
        <f t="shared" si="21"/>
        <v/>
      </c>
      <c r="J297" s="150" t="str">
        <f t="shared" si="22"/>
        <v/>
      </c>
      <c r="K297" s="151" t="str">
        <f t="shared" si="23"/>
        <v/>
      </c>
      <c r="L297" s="152" t="str">
        <f t="shared" si="24"/>
        <v/>
      </c>
    </row>
    <row r="298" spans="1:12" x14ac:dyDescent="0.2">
      <c r="A298" s="73"/>
      <c r="B298" s="75"/>
      <c r="C298" s="95"/>
      <c r="D298" s="75"/>
      <c r="E298" s="135"/>
      <c r="F298" s="153"/>
      <c r="G298" s="83"/>
      <c r="H298" s="84" t="str">
        <f t="shared" si="20"/>
        <v/>
      </c>
      <c r="I298" s="149" t="str">
        <f t="shared" si="21"/>
        <v/>
      </c>
      <c r="J298" s="150" t="str">
        <f t="shared" si="22"/>
        <v/>
      </c>
      <c r="K298" s="151" t="str">
        <f t="shared" si="23"/>
        <v/>
      </c>
      <c r="L298" s="152" t="str">
        <f t="shared" si="24"/>
        <v/>
      </c>
    </row>
    <row r="299" spans="1:12" x14ac:dyDescent="0.2">
      <c r="A299" s="73"/>
      <c r="B299" s="75"/>
      <c r="C299" s="95"/>
      <c r="D299" s="75"/>
      <c r="E299" s="135"/>
      <c r="F299" s="153"/>
      <c r="G299" s="83"/>
      <c r="H299" s="84" t="str">
        <f t="shared" si="20"/>
        <v/>
      </c>
      <c r="I299" s="149" t="str">
        <f t="shared" si="21"/>
        <v/>
      </c>
      <c r="J299" s="150" t="str">
        <f t="shared" si="22"/>
        <v/>
      </c>
      <c r="K299" s="151" t="str">
        <f t="shared" si="23"/>
        <v/>
      </c>
      <c r="L299" s="152" t="str">
        <f t="shared" si="24"/>
        <v/>
      </c>
    </row>
    <row r="300" spans="1:12" x14ac:dyDescent="0.2">
      <c r="A300" s="73"/>
      <c r="B300" s="75"/>
      <c r="C300" s="95"/>
      <c r="D300" s="75"/>
      <c r="E300" s="135"/>
      <c r="F300" s="153"/>
      <c r="G300" s="83"/>
      <c r="H300" s="84" t="str">
        <f t="shared" si="20"/>
        <v/>
      </c>
      <c r="I300" s="149" t="str">
        <f t="shared" si="21"/>
        <v/>
      </c>
      <c r="J300" s="150" t="str">
        <f t="shared" si="22"/>
        <v/>
      </c>
      <c r="K300" s="151" t="str">
        <f t="shared" si="23"/>
        <v/>
      </c>
      <c r="L300" s="152" t="str">
        <f t="shared" si="24"/>
        <v/>
      </c>
    </row>
    <row r="301" spans="1:12" x14ac:dyDescent="0.2">
      <c r="A301" s="73"/>
      <c r="B301" s="75"/>
      <c r="C301" s="95"/>
      <c r="D301" s="75"/>
      <c r="E301" s="135"/>
      <c r="F301" s="153"/>
      <c r="G301" s="83"/>
      <c r="H301" s="84" t="str">
        <f t="shared" si="20"/>
        <v/>
      </c>
      <c r="I301" s="149" t="str">
        <f t="shared" si="21"/>
        <v/>
      </c>
      <c r="J301" s="150" t="str">
        <f t="shared" si="22"/>
        <v/>
      </c>
      <c r="K301" s="151" t="str">
        <f t="shared" si="23"/>
        <v/>
      </c>
      <c r="L301" s="152" t="str">
        <f t="shared" si="24"/>
        <v/>
      </c>
    </row>
    <row r="302" spans="1:12" x14ac:dyDescent="0.2">
      <c r="A302" s="73"/>
      <c r="B302" s="75"/>
      <c r="C302" s="95"/>
      <c r="D302" s="75"/>
      <c r="E302" s="135"/>
      <c r="F302" s="153"/>
      <c r="G302" s="83"/>
      <c r="H302" s="84" t="str">
        <f t="shared" si="20"/>
        <v/>
      </c>
      <c r="I302" s="149" t="str">
        <f t="shared" si="21"/>
        <v/>
      </c>
      <c r="J302" s="150" t="str">
        <f t="shared" si="22"/>
        <v/>
      </c>
      <c r="K302" s="151" t="str">
        <f t="shared" si="23"/>
        <v/>
      </c>
      <c r="L302" s="152" t="str">
        <f t="shared" si="24"/>
        <v/>
      </c>
    </row>
    <row r="303" spans="1:12" x14ac:dyDescent="0.2">
      <c r="A303" s="73"/>
      <c r="B303" s="75"/>
      <c r="C303" s="95"/>
      <c r="D303" s="75"/>
      <c r="E303" s="135"/>
      <c r="F303" s="153"/>
      <c r="G303" s="83"/>
      <c r="H303" s="84" t="str">
        <f t="shared" si="20"/>
        <v/>
      </c>
      <c r="I303" s="149" t="str">
        <f t="shared" si="21"/>
        <v/>
      </c>
      <c r="J303" s="150" t="str">
        <f t="shared" si="22"/>
        <v/>
      </c>
      <c r="K303" s="151" t="str">
        <f t="shared" si="23"/>
        <v/>
      </c>
      <c r="L303" s="152" t="str">
        <f t="shared" si="24"/>
        <v/>
      </c>
    </row>
    <row r="304" spans="1:12" x14ac:dyDescent="0.2">
      <c r="A304" s="73"/>
      <c r="B304" s="75"/>
      <c r="C304" s="95"/>
      <c r="D304" s="75"/>
      <c r="E304" s="135"/>
      <c r="F304" s="153"/>
      <c r="G304" s="83"/>
      <c r="H304" s="84" t="str">
        <f t="shared" si="20"/>
        <v/>
      </c>
      <c r="I304" s="149" t="str">
        <f t="shared" si="21"/>
        <v/>
      </c>
      <c r="J304" s="150" t="str">
        <f t="shared" si="22"/>
        <v/>
      </c>
      <c r="K304" s="151" t="str">
        <f t="shared" si="23"/>
        <v/>
      </c>
      <c r="L304" s="152" t="str">
        <f t="shared" si="24"/>
        <v/>
      </c>
    </row>
    <row r="305" spans="1:12" x14ac:dyDescent="0.2">
      <c r="A305" s="73"/>
      <c r="B305" s="75"/>
      <c r="C305" s="95"/>
      <c r="D305" s="75"/>
      <c r="E305" s="135"/>
      <c r="F305" s="153"/>
      <c r="G305" s="83"/>
      <c r="H305" s="84" t="str">
        <f t="shared" si="20"/>
        <v/>
      </c>
      <c r="I305" s="149" t="str">
        <f t="shared" si="21"/>
        <v/>
      </c>
      <c r="J305" s="150" t="str">
        <f t="shared" si="22"/>
        <v/>
      </c>
      <c r="K305" s="151" t="str">
        <f t="shared" si="23"/>
        <v/>
      </c>
      <c r="L305" s="152" t="str">
        <f t="shared" si="24"/>
        <v/>
      </c>
    </row>
    <row r="306" spans="1:12" x14ac:dyDescent="0.2">
      <c r="A306" s="73"/>
      <c r="B306" s="75"/>
      <c r="C306" s="95"/>
      <c r="D306" s="75"/>
      <c r="E306" s="135"/>
      <c r="F306" s="153"/>
      <c r="G306" s="83"/>
      <c r="H306" s="84" t="str">
        <f t="shared" si="20"/>
        <v/>
      </c>
      <c r="I306" s="149" t="str">
        <f t="shared" si="21"/>
        <v/>
      </c>
      <c r="J306" s="150" t="str">
        <f t="shared" si="22"/>
        <v/>
      </c>
      <c r="K306" s="151" t="str">
        <f t="shared" si="23"/>
        <v/>
      </c>
      <c r="L306" s="152" t="str">
        <f t="shared" si="24"/>
        <v/>
      </c>
    </row>
    <row r="307" spans="1:12" x14ac:dyDescent="0.2">
      <c r="A307" s="73"/>
      <c r="B307" s="75"/>
      <c r="C307" s="95"/>
      <c r="D307" s="75"/>
      <c r="E307" s="135"/>
      <c r="F307" s="153"/>
      <c r="G307" s="83"/>
      <c r="H307" s="84" t="str">
        <f t="shared" si="20"/>
        <v/>
      </c>
      <c r="I307" s="149" t="str">
        <f t="shared" si="21"/>
        <v/>
      </c>
      <c r="J307" s="150" t="str">
        <f t="shared" si="22"/>
        <v/>
      </c>
      <c r="K307" s="151" t="str">
        <f t="shared" si="23"/>
        <v/>
      </c>
      <c r="L307" s="152" t="str">
        <f t="shared" si="24"/>
        <v/>
      </c>
    </row>
    <row r="308" spans="1:12" x14ac:dyDescent="0.2">
      <c r="A308" s="73"/>
      <c r="B308" s="75"/>
      <c r="C308" s="95"/>
      <c r="D308" s="75"/>
      <c r="E308" s="135"/>
      <c r="F308" s="153"/>
      <c r="G308" s="83"/>
      <c r="H308" s="84" t="str">
        <f t="shared" si="20"/>
        <v/>
      </c>
      <c r="I308" s="149" t="str">
        <f t="shared" si="21"/>
        <v/>
      </c>
      <c r="J308" s="150" t="str">
        <f t="shared" si="22"/>
        <v/>
      </c>
      <c r="K308" s="151" t="str">
        <f t="shared" si="23"/>
        <v/>
      </c>
      <c r="L308" s="152" t="str">
        <f t="shared" si="24"/>
        <v/>
      </c>
    </row>
    <row r="309" spans="1:12" x14ac:dyDescent="0.2">
      <c r="A309" s="73"/>
      <c r="B309" s="75"/>
      <c r="C309" s="95"/>
      <c r="D309" s="75"/>
      <c r="E309" s="135"/>
      <c r="F309" s="153"/>
      <c r="G309" s="83"/>
      <c r="H309" s="84" t="str">
        <f t="shared" si="20"/>
        <v/>
      </c>
      <c r="I309" s="149" t="str">
        <f t="shared" si="21"/>
        <v/>
      </c>
      <c r="J309" s="150" t="str">
        <f t="shared" si="22"/>
        <v/>
      </c>
      <c r="K309" s="151" t="str">
        <f t="shared" si="23"/>
        <v/>
      </c>
      <c r="L309" s="152" t="str">
        <f t="shared" si="24"/>
        <v/>
      </c>
    </row>
    <row r="310" spans="1:12" x14ac:dyDescent="0.2">
      <c r="A310" s="73"/>
      <c r="B310" s="75"/>
      <c r="C310" s="95"/>
      <c r="D310" s="75"/>
      <c r="E310" s="135"/>
      <c r="F310" s="153"/>
      <c r="G310" s="83"/>
      <c r="H310" s="84" t="str">
        <f t="shared" si="20"/>
        <v/>
      </c>
      <c r="I310" s="149" t="str">
        <f t="shared" si="21"/>
        <v/>
      </c>
      <c r="J310" s="150" t="str">
        <f t="shared" si="22"/>
        <v/>
      </c>
      <c r="K310" s="151" t="str">
        <f t="shared" si="23"/>
        <v/>
      </c>
      <c r="L310" s="152" t="str">
        <f t="shared" si="24"/>
        <v/>
      </c>
    </row>
    <row r="311" spans="1:12" x14ac:dyDescent="0.2">
      <c r="A311" s="73"/>
      <c r="B311" s="75"/>
      <c r="C311" s="95"/>
      <c r="D311" s="75"/>
      <c r="E311" s="135"/>
      <c r="F311" s="153"/>
      <c r="G311" s="83"/>
      <c r="H311" s="84" t="str">
        <f t="shared" si="20"/>
        <v/>
      </c>
      <c r="I311" s="149" t="str">
        <f t="shared" si="21"/>
        <v/>
      </c>
      <c r="J311" s="150" t="str">
        <f t="shared" si="22"/>
        <v/>
      </c>
      <c r="K311" s="151" t="str">
        <f t="shared" si="23"/>
        <v/>
      </c>
      <c r="L311" s="152" t="str">
        <f t="shared" si="24"/>
        <v/>
      </c>
    </row>
    <row r="312" spans="1:12" x14ac:dyDescent="0.2">
      <c r="A312" s="73"/>
      <c r="B312" s="75"/>
      <c r="C312" s="95"/>
      <c r="D312" s="75"/>
      <c r="E312" s="135"/>
      <c r="F312" s="153"/>
      <c r="G312" s="83"/>
      <c r="H312" s="84" t="str">
        <f t="shared" si="20"/>
        <v/>
      </c>
      <c r="I312" s="149" t="str">
        <f t="shared" si="21"/>
        <v/>
      </c>
      <c r="J312" s="150" t="str">
        <f t="shared" si="22"/>
        <v/>
      </c>
      <c r="K312" s="151" t="str">
        <f t="shared" si="23"/>
        <v/>
      </c>
      <c r="L312" s="152" t="str">
        <f t="shared" si="24"/>
        <v/>
      </c>
    </row>
    <row r="313" spans="1:12" x14ac:dyDescent="0.2">
      <c r="A313" s="73"/>
      <c r="B313" s="75"/>
      <c r="C313" s="95"/>
      <c r="D313" s="75"/>
      <c r="E313" s="135"/>
      <c r="F313" s="153"/>
      <c r="G313" s="83"/>
      <c r="H313" s="84" t="str">
        <f t="shared" si="20"/>
        <v/>
      </c>
      <c r="I313" s="149" t="str">
        <f t="shared" si="21"/>
        <v/>
      </c>
      <c r="J313" s="150" t="str">
        <f t="shared" si="22"/>
        <v/>
      </c>
      <c r="K313" s="151" t="str">
        <f t="shared" si="23"/>
        <v/>
      </c>
      <c r="L313" s="152" t="str">
        <f t="shared" si="24"/>
        <v/>
      </c>
    </row>
    <row r="314" spans="1:12" x14ac:dyDescent="0.2">
      <c r="A314" s="73"/>
      <c r="B314" s="75"/>
      <c r="C314" s="95"/>
      <c r="D314" s="75"/>
      <c r="E314" s="135"/>
      <c r="F314" s="153"/>
      <c r="G314" s="83"/>
      <c r="H314" s="84" t="str">
        <f t="shared" si="20"/>
        <v/>
      </c>
      <c r="I314" s="149" t="str">
        <f t="shared" si="21"/>
        <v/>
      </c>
      <c r="J314" s="150" t="str">
        <f t="shared" si="22"/>
        <v/>
      </c>
      <c r="K314" s="151" t="str">
        <f t="shared" si="23"/>
        <v/>
      </c>
      <c r="L314" s="152" t="str">
        <f t="shared" si="24"/>
        <v/>
      </c>
    </row>
    <row r="315" spans="1:12" x14ac:dyDescent="0.2">
      <c r="A315" s="73"/>
      <c r="B315" s="75"/>
      <c r="C315" s="95"/>
      <c r="D315" s="75"/>
      <c r="E315" s="135"/>
      <c r="F315" s="153"/>
      <c r="G315" s="83"/>
      <c r="H315" s="84" t="str">
        <f t="shared" si="20"/>
        <v/>
      </c>
      <c r="I315" s="149" t="str">
        <f t="shared" si="21"/>
        <v/>
      </c>
      <c r="J315" s="150" t="str">
        <f t="shared" si="22"/>
        <v/>
      </c>
      <c r="K315" s="151" t="str">
        <f t="shared" si="23"/>
        <v/>
      </c>
      <c r="L315" s="152" t="str">
        <f t="shared" si="24"/>
        <v/>
      </c>
    </row>
    <row r="316" spans="1:12" x14ac:dyDescent="0.2">
      <c r="A316" s="73"/>
      <c r="B316" s="75"/>
      <c r="C316" s="95"/>
      <c r="D316" s="75"/>
      <c r="E316" s="135"/>
      <c r="F316" s="153"/>
      <c r="G316" s="83"/>
      <c r="H316" s="84" t="str">
        <f t="shared" si="20"/>
        <v/>
      </c>
      <c r="I316" s="149" t="str">
        <f t="shared" si="21"/>
        <v/>
      </c>
      <c r="J316" s="150" t="str">
        <f t="shared" si="22"/>
        <v/>
      </c>
      <c r="K316" s="151" t="str">
        <f t="shared" si="23"/>
        <v/>
      </c>
      <c r="L316" s="152" t="str">
        <f t="shared" si="24"/>
        <v/>
      </c>
    </row>
    <row r="317" spans="1:12" x14ac:dyDescent="0.2">
      <c r="A317" s="73"/>
      <c r="B317" s="75"/>
      <c r="C317" s="95"/>
      <c r="D317" s="75"/>
      <c r="E317" s="135"/>
      <c r="F317" s="153"/>
      <c r="G317" s="83"/>
      <c r="H317" s="84" t="str">
        <f t="shared" si="20"/>
        <v/>
      </c>
      <c r="I317" s="149" t="str">
        <f t="shared" si="21"/>
        <v/>
      </c>
      <c r="J317" s="150" t="str">
        <f t="shared" si="22"/>
        <v/>
      </c>
      <c r="K317" s="151" t="str">
        <f t="shared" si="23"/>
        <v/>
      </c>
      <c r="L317" s="152" t="str">
        <f t="shared" si="24"/>
        <v/>
      </c>
    </row>
    <row r="318" spans="1:12" x14ac:dyDescent="0.2">
      <c r="A318" s="73"/>
      <c r="B318" s="75"/>
      <c r="C318" s="95"/>
      <c r="D318" s="75"/>
      <c r="E318" s="135"/>
      <c r="F318" s="153"/>
      <c r="G318" s="83"/>
      <c r="H318" s="84" t="str">
        <f t="shared" si="20"/>
        <v/>
      </c>
      <c r="I318" s="149" t="str">
        <f t="shared" si="21"/>
        <v/>
      </c>
      <c r="J318" s="150" t="str">
        <f t="shared" si="22"/>
        <v/>
      </c>
      <c r="K318" s="151" t="str">
        <f t="shared" si="23"/>
        <v/>
      </c>
      <c r="L318" s="152" t="str">
        <f t="shared" si="24"/>
        <v/>
      </c>
    </row>
    <row r="319" spans="1:12" x14ac:dyDescent="0.2">
      <c r="A319" s="73"/>
      <c r="B319" s="75"/>
      <c r="C319" s="95"/>
      <c r="D319" s="75"/>
      <c r="E319" s="135"/>
      <c r="F319" s="153"/>
      <c r="G319" s="83"/>
      <c r="H319" s="84" t="str">
        <f t="shared" si="20"/>
        <v/>
      </c>
      <c r="I319" s="149" t="str">
        <f t="shared" si="21"/>
        <v/>
      </c>
      <c r="J319" s="150" t="str">
        <f t="shared" si="22"/>
        <v/>
      </c>
      <c r="K319" s="151" t="str">
        <f t="shared" si="23"/>
        <v/>
      </c>
      <c r="L319" s="152" t="str">
        <f t="shared" si="24"/>
        <v/>
      </c>
    </row>
    <row r="320" spans="1:12" x14ac:dyDescent="0.2">
      <c r="A320" s="73"/>
      <c r="B320" s="75"/>
      <c r="C320" s="95"/>
      <c r="D320" s="75"/>
      <c r="E320" s="135"/>
      <c r="F320" s="153"/>
      <c r="G320" s="83"/>
      <c r="H320" s="84" t="str">
        <f t="shared" si="20"/>
        <v/>
      </c>
      <c r="I320" s="149" t="str">
        <f t="shared" si="21"/>
        <v/>
      </c>
      <c r="J320" s="150" t="str">
        <f t="shared" si="22"/>
        <v/>
      </c>
      <c r="K320" s="151" t="str">
        <f t="shared" si="23"/>
        <v/>
      </c>
      <c r="L320" s="152" t="str">
        <f t="shared" si="24"/>
        <v/>
      </c>
    </row>
    <row r="321" spans="1:12" x14ac:dyDescent="0.2">
      <c r="A321" s="73"/>
      <c r="B321" s="75"/>
      <c r="C321" s="95"/>
      <c r="D321" s="75"/>
      <c r="E321" s="135"/>
      <c r="F321" s="153"/>
      <c r="G321" s="83"/>
      <c r="H321" s="84" t="str">
        <f t="shared" si="20"/>
        <v/>
      </c>
      <c r="I321" s="149" t="str">
        <f t="shared" si="21"/>
        <v/>
      </c>
      <c r="J321" s="150" t="str">
        <f t="shared" si="22"/>
        <v/>
      </c>
      <c r="K321" s="151" t="str">
        <f t="shared" si="23"/>
        <v/>
      </c>
      <c r="L321" s="152" t="str">
        <f t="shared" si="24"/>
        <v/>
      </c>
    </row>
    <row r="322" spans="1:12" x14ac:dyDescent="0.2">
      <c r="A322" s="73"/>
      <c r="B322" s="75"/>
      <c r="C322" s="95"/>
      <c r="D322" s="75"/>
      <c r="E322" s="135"/>
      <c r="F322" s="153"/>
      <c r="G322" s="83"/>
      <c r="H322" s="84" t="str">
        <f t="shared" si="20"/>
        <v/>
      </c>
      <c r="I322" s="149" t="str">
        <f t="shared" si="21"/>
        <v/>
      </c>
      <c r="J322" s="150" t="str">
        <f t="shared" si="22"/>
        <v/>
      </c>
      <c r="K322" s="151" t="str">
        <f t="shared" si="23"/>
        <v/>
      </c>
      <c r="L322" s="152" t="str">
        <f t="shared" si="24"/>
        <v/>
      </c>
    </row>
    <row r="323" spans="1:12" x14ac:dyDescent="0.2">
      <c r="A323" s="73"/>
      <c r="B323" s="75"/>
      <c r="C323" s="95"/>
      <c r="D323" s="75"/>
      <c r="E323" s="135"/>
      <c r="F323" s="153"/>
      <c r="G323" s="83"/>
      <c r="H323" s="84" t="str">
        <f t="shared" si="20"/>
        <v/>
      </c>
      <c r="I323" s="149" t="str">
        <f t="shared" si="21"/>
        <v/>
      </c>
      <c r="J323" s="150" t="str">
        <f t="shared" si="22"/>
        <v/>
      </c>
      <c r="K323" s="151" t="str">
        <f t="shared" si="23"/>
        <v/>
      </c>
      <c r="L323" s="152" t="str">
        <f t="shared" si="24"/>
        <v/>
      </c>
    </row>
    <row r="324" spans="1:12" x14ac:dyDescent="0.2">
      <c r="A324" s="73"/>
      <c r="B324" s="75"/>
      <c r="C324" s="95"/>
      <c r="D324" s="75"/>
      <c r="E324" s="135"/>
      <c r="F324" s="153"/>
      <c r="G324" s="83"/>
      <c r="H324" s="84" t="str">
        <f t="shared" ref="H324:H387" si="25">IF(A324="","",IF(F324="",IF(G324="America",0.6,IF(G324="Africa",0.5,IF(G324="Asia",0.57))),F324))</f>
        <v/>
      </c>
      <c r="I324" s="149" t="str">
        <f t="shared" ref="I324:I387" si="26">IF(A324="","",H324*EXP(-1.499+(2.148*LN(D324))+(0.207*(LN(D324))^2)-(0.0281*(LN(D324))^3)))</f>
        <v/>
      </c>
      <c r="J324" s="150" t="str">
        <f t="shared" ref="J324:J387" si="27">IF(A324="","",(I324/1000)/2)</f>
        <v/>
      </c>
      <c r="K324" s="151" t="str">
        <f t="shared" ref="K324:K387" si="28">IF(A324="","",IF($A324=$A323,"",$A324))</f>
        <v/>
      </c>
      <c r="L324" s="152" t="str">
        <f t="shared" ref="L324:L387" si="29">IF(A324="","",IF(A324=A323,J324+L323,J324))</f>
        <v/>
      </c>
    </row>
    <row r="325" spans="1:12" x14ac:dyDescent="0.2">
      <c r="A325" s="73"/>
      <c r="B325" s="75"/>
      <c r="C325" s="95"/>
      <c r="D325" s="75"/>
      <c r="E325" s="135"/>
      <c r="F325" s="153"/>
      <c r="G325" s="83"/>
      <c r="H325" s="84" t="str">
        <f t="shared" si="25"/>
        <v/>
      </c>
      <c r="I325" s="149" t="str">
        <f t="shared" si="26"/>
        <v/>
      </c>
      <c r="J325" s="150" t="str">
        <f t="shared" si="27"/>
        <v/>
      </c>
      <c r="K325" s="151" t="str">
        <f t="shared" si="28"/>
        <v/>
      </c>
      <c r="L325" s="152" t="str">
        <f t="shared" si="29"/>
        <v/>
      </c>
    </row>
    <row r="326" spans="1:12" x14ac:dyDescent="0.2">
      <c r="A326" s="73"/>
      <c r="B326" s="75"/>
      <c r="C326" s="95"/>
      <c r="D326" s="75"/>
      <c r="E326" s="135"/>
      <c r="F326" s="153"/>
      <c r="G326" s="83"/>
      <c r="H326" s="84" t="str">
        <f t="shared" si="25"/>
        <v/>
      </c>
      <c r="I326" s="149" t="str">
        <f t="shared" si="26"/>
        <v/>
      </c>
      <c r="J326" s="150" t="str">
        <f t="shared" si="27"/>
        <v/>
      </c>
      <c r="K326" s="151" t="str">
        <f t="shared" si="28"/>
        <v/>
      </c>
      <c r="L326" s="152" t="str">
        <f t="shared" si="29"/>
        <v/>
      </c>
    </row>
    <row r="327" spans="1:12" x14ac:dyDescent="0.2">
      <c r="A327" s="73"/>
      <c r="B327" s="75"/>
      <c r="C327" s="95"/>
      <c r="D327" s="75"/>
      <c r="E327" s="135"/>
      <c r="F327" s="153"/>
      <c r="G327" s="83"/>
      <c r="H327" s="84" t="str">
        <f t="shared" si="25"/>
        <v/>
      </c>
      <c r="I327" s="149" t="str">
        <f t="shared" si="26"/>
        <v/>
      </c>
      <c r="J327" s="150" t="str">
        <f t="shared" si="27"/>
        <v/>
      </c>
      <c r="K327" s="151" t="str">
        <f t="shared" si="28"/>
        <v/>
      </c>
      <c r="L327" s="152" t="str">
        <f t="shared" si="29"/>
        <v/>
      </c>
    </row>
    <row r="328" spans="1:12" x14ac:dyDescent="0.2">
      <c r="A328" s="73"/>
      <c r="B328" s="75"/>
      <c r="C328" s="95"/>
      <c r="D328" s="75"/>
      <c r="E328" s="135"/>
      <c r="F328" s="153"/>
      <c r="G328" s="83"/>
      <c r="H328" s="84" t="str">
        <f t="shared" si="25"/>
        <v/>
      </c>
      <c r="I328" s="149" t="str">
        <f t="shared" si="26"/>
        <v/>
      </c>
      <c r="J328" s="150" t="str">
        <f t="shared" si="27"/>
        <v/>
      </c>
      <c r="K328" s="151" t="str">
        <f t="shared" si="28"/>
        <v/>
      </c>
      <c r="L328" s="152" t="str">
        <f t="shared" si="29"/>
        <v/>
      </c>
    </row>
    <row r="329" spans="1:12" x14ac:dyDescent="0.2">
      <c r="A329" s="73"/>
      <c r="B329" s="75"/>
      <c r="C329" s="95"/>
      <c r="D329" s="75"/>
      <c r="E329" s="135"/>
      <c r="F329" s="153"/>
      <c r="G329" s="83"/>
      <c r="H329" s="84" t="str">
        <f t="shared" si="25"/>
        <v/>
      </c>
      <c r="I329" s="149" t="str">
        <f t="shared" si="26"/>
        <v/>
      </c>
      <c r="J329" s="150" t="str">
        <f t="shared" si="27"/>
        <v/>
      </c>
      <c r="K329" s="151" t="str">
        <f t="shared" si="28"/>
        <v/>
      </c>
      <c r="L329" s="152" t="str">
        <f t="shared" si="29"/>
        <v/>
      </c>
    </row>
    <row r="330" spans="1:12" x14ac:dyDescent="0.2">
      <c r="A330" s="73"/>
      <c r="B330" s="75"/>
      <c r="C330" s="95"/>
      <c r="D330" s="75"/>
      <c r="E330" s="135"/>
      <c r="F330" s="153"/>
      <c r="G330" s="83"/>
      <c r="H330" s="84" t="str">
        <f t="shared" si="25"/>
        <v/>
      </c>
      <c r="I330" s="149" t="str">
        <f t="shared" si="26"/>
        <v/>
      </c>
      <c r="J330" s="150" t="str">
        <f t="shared" si="27"/>
        <v/>
      </c>
      <c r="K330" s="151" t="str">
        <f t="shared" si="28"/>
        <v/>
      </c>
      <c r="L330" s="152" t="str">
        <f t="shared" si="29"/>
        <v/>
      </c>
    </row>
    <row r="331" spans="1:12" x14ac:dyDescent="0.2">
      <c r="A331" s="73"/>
      <c r="B331" s="75"/>
      <c r="C331" s="95"/>
      <c r="D331" s="75"/>
      <c r="E331" s="135"/>
      <c r="F331" s="153"/>
      <c r="G331" s="83"/>
      <c r="H331" s="84" t="str">
        <f t="shared" si="25"/>
        <v/>
      </c>
      <c r="I331" s="149" t="str">
        <f t="shared" si="26"/>
        <v/>
      </c>
      <c r="J331" s="150" t="str">
        <f t="shared" si="27"/>
        <v/>
      </c>
      <c r="K331" s="151" t="str">
        <f t="shared" si="28"/>
        <v/>
      </c>
      <c r="L331" s="152" t="str">
        <f t="shared" si="29"/>
        <v/>
      </c>
    </row>
    <row r="332" spans="1:12" x14ac:dyDescent="0.2">
      <c r="A332" s="73"/>
      <c r="B332" s="75"/>
      <c r="C332" s="95"/>
      <c r="D332" s="75"/>
      <c r="E332" s="135"/>
      <c r="F332" s="153"/>
      <c r="G332" s="83"/>
      <c r="H332" s="84" t="str">
        <f t="shared" si="25"/>
        <v/>
      </c>
      <c r="I332" s="149" t="str">
        <f t="shared" si="26"/>
        <v/>
      </c>
      <c r="J332" s="150" t="str">
        <f t="shared" si="27"/>
        <v/>
      </c>
      <c r="K332" s="151" t="str">
        <f t="shared" si="28"/>
        <v/>
      </c>
      <c r="L332" s="152" t="str">
        <f t="shared" si="29"/>
        <v/>
      </c>
    </row>
    <row r="333" spans="1:12" x14ac:dyDescent="0.2">
      <c r="A333" s="73"/>
      <c r="B333" s="75"/>
      <c r="C333" s="95"/>
      <c r="D333" s="75"/>
      <c r="E333" s="135"/>
      <c r="F333" s="153"/>
      <c r="G333" s="83"/>
      <c r="H333" s="84" t="str">
        <f t="shared" si="25"/>
        <v/>
      </c>
      <c r="I333" s="149" t="str">
        <f t="shared" si="26"/>
        <v/>
      </c>
      <c r="J333" s="150" t="str">
        <f t="shared" si="27"/>
        <v/>
      </c>
      <c r="K333" s="151" t="str">
        <f t="shared" si="28"/>
        <v/>
      </c>
      <c r="L333" s="152" t="str">
        <f t="shared" si="29"/>
        <v/>
      </c>
    </row>
    <row r="334" spans="1:12" x14ac:dyDescent="0.2">
      <c r="A334" s="73"/>
      <c r="B334" s="75"/>
      <c r="C334" s="95"/>
      <c r="D334" s="75"/>
      <c r="E334" s="135"/>
      <c r="F334" s="153"/>
      <c r="G334" s="83"/>
      <c r="H334" s="84" t="str">
        <f t="shared" si="25"/>
        <v/>
      </c>
      <c r="I334" s="149" t="str">
        <f t="shared" si="26"/>
        <v/>
      </c>
      <c r="J334" s="150" t="str">
        <f t="shared" si="27"/>
        <v/>
      </c>
      <c r="K334" s="151" t="str">
        <f t="shared" si="28"/>
        <v/>
      </c>
      <c r="L334" s="152" t="str">
        <f t="shared" si="29"/>
        <v/>
      </c>
    </row>
    <row r="335" spans="1:12" x14ac:dyDescent="0.2">
      <c r="A335" s="73"/>
      <c r="B335" s="75"/>
      <c r="C335" s="95"/>
      <c r="D335" s="75"/>
      <c r="E335" s="135"/>
      <c r="F335" s="153"/>
      <c r="G335" s="83"/>
      <c r="H335" s="84" t="str">
        <f t="shared" si="25"/>
        <v/>
      </c>
      <c r="I335" s="149" t="str">
        <f t="shared" si="26"/>
        <v/>
      </c>
      <c r="J335" s="150" t="str">
        <f t="shared" si="27"/>
        <v/>
      </c>
      <c r="K335" s="151" t="str">
        <f t="shared" si="28"/>
        <v/>
      </c>
      <c r="L335" s="152" t="str">
        <f t="shared" si="29"/>
        <v/>
      </c>
    </row>
    <row r="336" spans="1:12" x14ac:dyDescent="0.2">
      <c r="A336" s="73"/>
      <c r="B336" s="75"/>
      <c r="C336" s="95"/>
      <c r="D336" s="75"/>
      <c r="E336" s="135"/>
      <c r="F336" s="153"/>
      <c r="G336" s="83"/>
      <c r="H336" s="84" t="str">
        <f t="shared" si="25"/>
        <v/>
      </c>
      <c r="I336" s="149" t="str">
        <f t="shared" si="26"/>
        <v/>
      </c>
      <c r="J336" s="150" t="str">
        <f t="shared" si="27"/>
        <v/>
      </c>
      <c r="K336" s="151" t="str">
        <f t="shared" si="28"/>
        <v/>
      </c>
      <c r="L336" s="152" t="str">
        <f t="shared" si="29"/>
        <v/>
      </c>
    </row>
    <row r="337" spans="1:12" x14ac:dyDescent="0.2">
      <c r="A337" s="73"/>
      <c r="B337" s="75"/>
      <c r="C337" s="95"/>
      <c r="D337" s="75"/>
      <c r="E337" s="135"/>
      <c r="F337" s="153"/>
      <c r="G337" s="83"/>
      <c r="H337" s="84" t="str">
        <f t="shared" si="25"/>
        <v/>
      </c>
      <c r="I337" s="149" t="str">
        <f t="shared" si="26"/>
        <v/>
      </c>
      <c r="J337" s="150" t="str">
        <f t="shared" si="27"/>
        <v/>
      </c>
      <c r="K337" s="151" t="str">
        <f t="shared" si="28"/>
        <v/>
      </c>
      <c r="L337" s="152" t="str">
        <f t="shared" si="29"/>
        <v/>
      </c>
    </row>
    <row r="338" spans="1:12" x14ac:dyDescent="0.2">
      <c r="A338" s="73"/>
      <c r="B338" s="75"/>
      <c r="C338" s="95"/>
      <c r="D338" s="75"/>
      <c r="E338" s="135"/>
      <c r="F338" s="153"/>
      <c r="G338" s="83"/>
      <c r="H338" s="84" t="str">
        <f t="shared" si="25"/>
        <v/>
      </c>
      <c r="I338" s="149" t="str">
        <f t="shared" si="26"/>
        <v/>
      </c>
      <c r="J338" s="150" t="str">
        <f t="shared" si="27"/>
        <v/>
      </c>
      <c r="K338" s="151" t="str">
        <f t="shared" si="28"/>
        <v/>
      </c>
      <c r="L338" s="152" t="str">
        <f t="shared" si="29"/>
        <v/>
      </c>
    </row>
    <row r="339" spans="1:12" x14ac:dyDescent="0.2">
      <c r="A339" s="73"/>
      <c r="B339" s="75"/>
      <c r="C339" s="95"/>
      <c r="D339" s="75"/>
      <c r="E339" s="135"/>
      <c r="F339" s="153"/>
      <c r="G339" s="83"/>
      <c r="H339" s="84" t="str">
        <f t="shared" si="25"/>
        <v/>
      </c>
      <c r="I339" s="149" t="str">
        <f t="shared" si="26"/>
        <v/>
      </c>
      <c r="J339" s="150" t="str">
        <f t="shared" si="27"/>
        <v/>
      </c>
      <c r="K339" s="151" t="str">
        <f t="shared" si="28"/>
        <v/>
      </c>
      <c r="L339" s="152" t="str">
        <f t="shared" si="29"/>
        <v/>
      </c>
    </row>
    <row r="340" spans="1:12" x14ac:dyDescent="0.2">
      <c r="A340" s="73"/>
      <c r="B340" s="75"/>
      <c r="C340" s="95"/>
      <c r="D340" s="75"/>
      <c r="E340" s="135"/>
      <c r="F340" s="153"/>
      <c r="G340" s="83"/>
      <c r="H340" s="84" t="str">
        <f t="shared" si="25"/>
        <v/>
      </c>
      <c r="I340" s="149" t="str">
        <f t="shared" si="26"/>
        <v/>
      </c>
      <c r="J340" s="150" t="str">
        <f t="shared" si="27"/>
        <v/>
      </c>
      <c r="K340" s="151" t="str">
        <f t="shared" si="28"/>
        <v/>
      </c>
      <c r="L340" s="152" t="str">
        <f t="shared" si="29"/>
        <v/>
      </c>
    </row>
    <row r="341" spans="1:12" x14ac:dyDescent="0.2">
      <c r="A341" s="73"/>
      <c r="B341" s="75"/>
      <c r="C341" s="95"/>
      <c r="D341" s="75"/>
      <c r="E341" s="135"/>
      <c r="F341" s="153"/>
      <c r="G341" s="83"/>
      <c r="H341" s="84" t="str">
        <f t="shared" si="25"/>
        <v/>
      </c>
      <c r="I341" s="149" t="str">
        <f t="shared" si="26"/>
        <v/>
      </c>
      <c r="J341" s="150" t="str">
        <f t="shared" si="27"/>
        <v/>
      </c>
      <c r="K341" s="151" t="str">
        <f t="shared" si="28"/>
        <v/>
      </c>
      <c r="L341" s="152" t="str">
        <f t="shared" si="29"/>
        <v/>
      </c>
    </row>
    <row r="342" spans="1:12" x14ac:dyDescent="0.2">
      <c r="A342" s="73"/>
      <c r="B342" s="75"/>
      <c r="C342" s="95"/>
      <c r="D342" s="75"/>
      <c r="E342" s="135"/>
      <c r="F342" s="153"/>
      <c r="G342" s="83"/>
      <c r="H342" s="84" t="str">
        <f t="shared" si="25"/>
        <v/>
      </c>
      <c r="I342" s="149" t="str">
        <f t="shared" si="26"/>
        <v/>
      </c>
      <c r="J342" s="150" t="str">
        <f t="shared" si="27"/>
        <v/>
      </c>
      <c r="K342" s="151" t="str">
        <f t="shared" si="28"/>
        <v/>
      </c>
      <c r="L342" s="152" t="str">
        <f t="shared" si="29"/>
        <v/>
      </c>
    </row>
    <row r="343" spans="1:12" x14ac:dyDescent="0.2">
      <c r="A343" s="73"/>
      <c r="B343" s="75"/>
      <c r="C343" s="95"/>
      <c r="D343" s="75"/>
      <c r="E343" s="135"/>
      <c r="F343" s="153"/>
      <c r="G343" s="83"/>
      <c r="H343" s="84" t="str">
        <f t="shared" si="25"/>
        <v/>
      </c>
      <c r="I343" s="149" t="str">
        <f t="shared" si="26"/>
        <v/>
      </c>
      <c r="J343" s="150" t="str">
        <f t="shared" si="27"/>
        <v/>
      </c>
      <c r="K343" s="151" t="str">
        <f t="shared" si="28"/>
        <v/>
      </c>
      <c r="L343" s="152" t="str">
        <f t="shared" si="29"/>
        <v/>
      </c>
    </row>
    <row r="344" spans="1:12" x14ac:dyDescent="0.2">
      <c r="A344" s="73"/>
      <c r="B344" s="75"/>
      <c r="C344" s="95"/>
      <c r="D344" s="75"/>
      <c r="E344" s="135"/>
      <c r="F344" s="153"/>
      <c r="G344" s="83"/>
      <c r="H344" s="84" t="str">
        <f t="shared" si="25"/>
        <v/>
      </c>
      <c r="I344" s="149" t="str">
        <f t="shared" si="26"/>
        <v/>
      </c>
      <c r="J344" s="150" t="str">
        <f t="shared" si="27"/>
        <v/>
      </c>
      <c r="K344" s="151" t="str">
        <f t="shared" si="28"/>
        <v/>
      </c>
      <c r="L344" s="152" t="str">
        <f t="shared" si="29"/>
        <v/>
      </c>
    </row>
    <row r="345" spans="1:12" x14ac:dyDescent="0.2">
      <c r="A345" s="73"/>
      <c r="B345" s="75"/>
      <c r="C345" s="95"/>
      <c r="D345" s="75"/>
      <c r="E345" s="135"/>
      <c r="F345" s="153"/>
      <c r="G345" s="83"/>
      <c r="H345" s="84" t="str">
        <f t="shared" si="25"/>
        <v/>
      </c>
      <c r="I345" s="149" t="str">
        <f t="shared" si="26"/>
        <v/>
      </c>
      <c r="J345" s="150" t="str">
        <f t="shared" si="27"/>
        <v/>
      </c>
      <c r="K345" s="151" t="str">
        <f t="shared" si="28"/>
        <v/>
      </c>
      <c r="L345" s="152" t="str">
        <f t="shared" si="29"/>
        <v/>
      </c>
    </row>
    <row r="346" spans="1:12" x14ac:dyDescent="0.2">
      <c r="A346" s="73"/>
      <c r="B346" s="75"/>
      <c r="C346" s="95"/>
      <c r="D346" s="75"/>
      <c r="E346" s="135"/>
      <c r="F346" s="153"/>
      <c r="G346" s="83"/>
      <c r="H346" s="84" t="str">
        <f t="shared" si="25"/>
        <v/>
      </c>
      <c r="I346" s="149" t="str">
        <f t="shared" si="26"/>
        <v/>
      </c>
      <c r="J346" s="150" t="str">
        <f t="shared" si="27"/>
        <v/>
      </c>
      <c r="K346" s="151" t="str">
        <f t="shared" si="28"/>
        <v/>
      </c>
      <c r="L346" s="152" t="str">
        <f t="shared" si="29"/>
        <v/>
      </c>
    </row>
    <row r="347" spans="1:12" x14ac:dyDescent="0.2">
      <c r="A347" s="73"/>
      <c r="B347" s="75"/>
      <c r="C347" s="95"/>
      <c r="D347" s="75"/>
      <c r="E347" s="135"/>
      <c r="F347" s="153"/>
      <c r="G347" s="83"/>
      <c r="H347" s="84" t="str">
        <f t="shared" si="25"/>
        <v/>
      </c>
      <c r="I347" s="149" t="str">
        <f t="shared" si="26"/>
        <v/>
      </c>
      <c r="J347" s="150" t="str">
        <f t="shared" si="27"/>
        <v/>
      </c>
      <c r="K347" s="151" t="str">
        <f t="shared" si="28"/>
        <v/>
      </c>
      <c r="L347" s="152" t="str">
        <f t="shared" si="29"/>
        <v/>
      </c>
    </row>
    <row r="348" spans="1:12" x14ac:dyDescent="0.2">
      <c r="A348" s="73"/>
      <c r="B348" s="75"/>
      <c r="C348" s="95"/>
      <c r="D348" s="75"/>
      <c r="E348" s="135"/>
      <c r="F348" s="153"/>
      <c r="G348" s="83"/>
      <c r="H348" s="84" t="str">
        <f t="shared" si="25"/>
        <v/>
      </c>
      <c r="I348" s="149" t="str">
        <f t="shared" si="26"/>
        <v/>
      </c>
      <c r="J348" s="150" t="str">
        <f t="shared" si="27"/>
        <v/>
      </c>
      <c r="K348" s="151" t="str">
        <f t="shared" si="28"/>
        <v/>
      </c>
      <c r="L348" s="152" t="str">
        <f t="shared" si="29"/>
        <v/>
      </c>
    </row>
    <row r="349" spans="1:12" x14ac:dyDescent="0.2">
      <c r="A349" s="73"/>
      <c r="B349" s="75"/>
      <c r="C349" s="95"/>
      <c r="D349" s="75"/>
      <c r="E349" s="135"/>
      <c r="F349" s="153"/>
      <c r="G349" s="83"/>
      <c r="H349" s="84" t="str">
        <f t="shared" si="25"/>
        <v/>
      </c>
      <c r="I349" s="149" t="str">
        <f t="shared" si="26"/>
        <v/>
      </c>
      <c r="J349" s="150" t="str">
        <f t="shared" si="27"/>
        <v/>
      </c>
      <c r="K349" s="151" t="str">
        <f t="shared" si="28"/>
        <v/>
      </c>
      <c r="L349" s="152" t="str">
        <f t="shared" si="29"/>
        <v/>
      </c>
    </row>
    <row r="350" spans="1:12" x14ac:dyDescent="0.2">
      <c r="A350" s="73"/>
      <c r="B350" s="75"/>
      <c r="C350" s="95"/>
      <c r="D350" s="75"/>
      <c r="E350" s="135"/>
      <c r="F350" s="153"/>
      <c r="G350" s="83"/>
      <c r="H350" s="84" t="str">
        <f t="shared" si="25"/>
        <v/>
      </c>
      <c r="I350" s="149" t="str">
        <f t="shared" si="26"/>
        <v/>
      </c>
      <c r="J350" s="150" t="str">
        <f t="shared" si="27"/>
        <v/>
      </c>
      <c r="K350" s="151" t="str">
        <f t="shared" si="28"/>
        <v/>
      </c>
      <c r="L350" s="152" t="str">
        <f t="shared" si="29"/>
        <v/>
      </c>
    </row>
    <row r="351" spans="1:12" x14ac:dyDescent="0.2">
      <c r="A351" s="73"/>
      <c r="B351" s="75"/>
      <c r="C351" s="95"/>
      <c r="D351" s="75"/>
      <c r="E351" s="135"/>
      <c r="F351" s="153"/>
      <c r="G351" s="83"/>
      <c r="H351" s="84" t="str">
        <f t="shared" si="25"/>
        <v/>
      </c>
      <c r="I351" s="149" t="str">
        <f t="shared" si="26"/>
        <v/>
      </c>
      <c r="J351" s="150" t="str">
        <f t="shared" si="27"/>
        <v/>
      </c>
      <c r="K351" s="151" t="str">
        <f t="shared" si="28"/>
        <v/>
      </c>
      <c r="L351" s="152" t="str">
        <f t="shared" si="29"/>
        <v/>
      </c>
    </row>
    <row r="352" spans="1:12" x14ac:dyDescent="0.2">
      <c r="A352" s="73"/>
      <c r="B352" s="75"/>
      <c r="C352" s="95"/>
      <c r="D352" s="75"/>
      <c r="E352" s="135"/>
      <c r="F352" s="153"/>
      <c r="G352" s="83"/>
      <c r="H352" s="84" t="str">
        <f t="shared" si="25"/>
        <v/>
      </c>
      <c r="I352" s="149" t="str">
        <f t="shared" si="26"/>
        <v/>
      </c>
      <c r="J352" s="150" t="str">
        <f t="shared" si="27"/>
        <v/>
      </c>
      <c r="K352" s="151" t="str">
        <f t="shared" si="28"/>
        <v/>
      </c>
      <c r="L352" s="152" t="str">
        <f t="shared" si="29"/>
        <v/>
      </c>
    </row>
    <row r="353" spans="1:12" x14ac:dyDescent="0.2">
      <c r="A353" s="73"/>
      <c r="B353" s="75"/>
      <c r="C353" s="95"/>
      <c r="D353" s="75"/>
      <c r="E353" s="135"/>
      <c r="F353" s="153"/>
      <c r="G353" s="83"/>
      <c r="H353" s="84" t="str">
        <f t="shared" si="25"/>
        <v/>
      </c>
      <c r="I353" s="149" t="str">
        <f t="shared" si="26"/>
        <v/>
      </c>
      <c r="J353" s="150" t="str">
        <f t="shared" si="27"/>
        <v/>
      </c>
      <c r="K353" s="151" t="str">
        <f t="shared" si="28"/>
        <v/>
      </c>
      <c r="L353" s="152" t="str">
        <f t="shared" si="29"/>
        <v/>
      </c>
    </row>
    <row r="354" spans="1:12" x14ac:dyDescent="0.2">
      <c r="A354" s="73"/>
      <c r="B354" s="75"/>
      <c r="C354" s="95"/>
      <c r="D354" s="75"/>
      <c r="E354" s="135"/>
      <c r="F354" s="153"/>
      <c r="G354" s="83"/>
      <c r="H354" s="84" t="str">
        <f t="shared" si="25"/>
        <v/>
      </c>
      <c r="I354" s="149" t="str">
        <f t="shared" si="26"/>
        <v/>
      </c>
      <c r="J354" s="150" t="str">
        <f t="shared" si="27"/>
        <v/>
      </c>
      <c r="K354" s="151" t="str">
        <f t="shared" si="28"/>
        <v/>
      </c>
      <c r="L354" s="152" t="str">
        <f t="shared" si="29"/>
        <v/>
      </c>
    </row>
    <row r="355" spans="1:12" x14ac:dyDescent="0.2">
      <c r="A355" s="73"/>
      <c r="B355" s="75"/>
      <c r="C355" s="95"/>
      <c r="D355" s="75"/>
      <c r="E355" s="135"/>
      <c r="F355" s="153"/>
      <c r="G355" s="83"/>
      <c r="H355" s="84" t="str">
        <f t="shared" si="25"/>
        <v/>
      </c>
      <c r="I355" s="149" t="str">
        <f t="shared" si="26"/>
        <v/>
      </c>
      <c r="J355" s="150" t="str">
        <f t="shared" si="27"/>
        <v/>
      </c>
      <c r="K355" s="151" t="str">
        <f t="shared" si="28"/>
        <v/>
      </c>
      <c r="L355" s="152" t="str">
        <f t="shared" si="29"/>
        <v/>
      </c>
    </row>
    <row r="356" spans="1:12" x14ac:dyDescent="0.2">
      <c r="A356" s="73"/>
      <c r="B356" s="75"/>
      <c r="C356" s="95"/>
      <c r="D356" s="75"/>
      <c r="E356" s="135"/>
      <c r="F356" s="153"/>
      <c r="G356" s="83"/>
      <c r="H356" s="84" t="str">
        <f t="shared" si="25"/>
        <v/>
      </c>
      <c r="I356" s="149" t="str">
        <f t="shared" si="26"/>
        <v/>
      </c>
      <c r="J356" s="150" t="str">
        <f t="shared" si="27"/>
        <v/>
      </c>
      <c r="K356" s="151" t="str">
        <f t="shared" si="28"/>
        <v/>
      </c>
      <c r="L356" s="152" t="str">
        <f t="shared" si="29"/>
        <v/>
      </c>
    </row>
    <row r="357" spans="1:12" x14ac:dyDescent="0.2">
      <c r="A357" s="73"/>
      <c r="B357" s="75"/>
      <c r="C357" s="95"/>
      <c r="D357" s="75"/>
      <c r="E357" s="135"/>
      <c r="F357" s="153"/>
      <c r="G357" s="83"/>
      <c r="H357" s="84" t="str">
        <f t="shared" si="25"/>
        <v/>
      </c>
      <c r="I357" s="149" t="str">
        <f t="shared" si="26"/>
        <v/>
      </c>
      <c r="J357" s="150" t="str">
        <f t="shared" si="27"/>
        <v/>
      </c>
      <c r="K357" s="151" t="str">
        <f t="shared" si="28"/>
        <v/>
      </c>
      <c r="L357" s="152" t="str">
        <f t="shared" si="29"/>
        <v/>
      </c>
    </row>
    <row r="358" spans="1:12" x14ac:dyDescent="0.2">
      <c r="A358" s="73"/>
      <c r="B358" s="75"/>
      <c r="C358" s="95"/>
      <c r="D358" s="75"/>
      <c r="E358" s="135"/>
      <c r="F358" s="153"/>
      <c r="G358" s="83"/>
      <c r="H358" s="84" t="str">
        <f t="shared" si="25"/>
        <v/>
      </c>
      <c r="I358" s="149" t="str">
        <f t="shared" si="26"/>
        <v/>
      </c>
      <c r="J358" s="150" t="str">
        <f t="shared" si="27"/>
        <v/>
      </c>
      <c r="K358" s="151" t="str">
        <f t="shared" si="28"/>
        <v/>
      </c>
      <c r="L358" s="152" t="str">
        <f t="shared" si="29"/>
        <v/>
      </c>
    </row>
    <row r="359" spans="1:12" x14ac:dyDescent="0.2">
      <c r="A359" s="73"/>
      <c r="B359" s="75"/>
      <c r="C359" s="95"/>
      <c r="D359" s="75"/>
      <c r="E359" s="135"/>
      <c r="F359" s="153"/>
      <c r="G359" s="83"/>
      <c r="H359" s="84" t="str">
        <f t="shared" si="25"/>
        <v/>
      </c>
      <c r="I359" s="149" t="str">
        <f t="shared" si="26"/>
        <v/>
      </c>
      <c r="J359" s="150" t="str">
        <f t="shared" si="27"/>
        <v/>
      </c>
      <c r="K359" s="151" t="str">
        <f t="shared" si="28"/>
        <v/>
      </c>
      <c r="L359" s="152" t="str">
        <f t="shared" si="29"/>
        <v/>
      </c>
    </row>
    <row r="360" spans="1:12" x14ac:dyDescent="0.2">
      <c r="A360" s="73"/>
      <c r="B360" s="75"/>
      <c r="C360" s="95"/>
      <c r="D360" s="75"/>
      <c r="E360" s="135"/>
      <c r="F360" s="153"/>
      <c r="G360" s="83"/>
      <c r="H360" s="84" t="str">
        <f t="shared" si="25"/>
        <v/>
      </c>
      <c r="I360" s="149" t="str">
        <f t="shared" si="26"/>
        <v/>
      </c>
      <c r="J360" s="150" t="str">
        <f t="shared" si="27"/>
        <v/>
      </c>
      <c r="K360" s="151" t="str">
        <f t="shared" si="28"/>
        <v/>
      </c>
      <c r="L360" s="152" t="str">
        <f t="shared" si="29"/>
        <v/>
      </c>
    </row>
    <row r="361" spans="1:12" x14ac:dyDescent="0.2">
      <c r="A361" s="73"/>
      <c r="B361" s="75"/>
      <c r="C361" s="95"/>
      <c r="D361" s="75"/>
      <c r="E361" s="135"/>
      <c r="F361" s="153"/>
      <c r="G361" s="83"/>
      <c r="H361" s="84" t="str">
        <f t="shared" si="25"/>
        <v/>
      </c>
      <c r="I361" s="149" t="str">
        <f t="shared" si="26"/>
        <v/>
      </c>
      <c r="J361" s="150" t="str">
        <f t="shared" si="27"/>
        <v/>
      </c>
      <c r="K361" s="151" t="str">
        <f t="shared" si="28"/>
        <v/>
      </c>
      <c r="L361" s="152" t="str">
        <f t="shared" si="29"/>
        <v/>
      </c>
    </row>
    <row r="362" spans="1:12" x14ac:dyDescent="0.2">
      <c r="A362" s="73"/>
      <c r="B362" s="75"/>
      <c r="C362" s="95"/>
      <c r="D362" s="75"/>
      <c r="E362" s="135"/>
      <c r="F362" s="153"/>
      <c r="G362" s="83"/>
      <c r="H362" s="84" t="str">
        <f t="shared" si="25"/>
        <v/>
      </c>
      <c r="I362" s="149" t="str">
        <f t="shared" si="26"/>
        <v/>
      </c>
      <c r="J362" s="150" t="str">
        <f t="shared" si="27"/>
        <v/>
      </c>
      <c r="K362" s="151" t="str">
        <f t="shared" si="28"/>
        <v/>
      </c>
      <c r="L362" s="152" t="str">
        <f t="shared" si="29"/>
        <v/>
      </c>
    </row>
    <row r="363" spans="1:12" x14ac:dyDescent="0.2">
      <c r="A363" s="73"/>
      <c r="B363" s="75"/>
      <c r="C363" s="95"/>
      <c r="D363" s="75"/>
      <c r="E363" s="135"/>
      <c r="F363" s="153"/>
      <c r="G363" s="83"/>
      <c r="H363" s="84" t="str">
        <f t="shared" si="25"/>
        <v/>
      </c>
      <c r="I363" s="149" t="str">
        <f t="shared" si="26"/>
        <v/>
      </c>
      <c r="J363" s="150" t="str">
        <f t="shared" si="27"/>
        <v/>
      </c>
      <c r="K363" s="151" t="str">
        <f t="shared" si="28"/>
        <v/>
      </c>
      <c r="L363" s="152" t="str">
        <f t="shared" si="29"/>
        <v/>
      </c>
    </row>
    <row r="364" spans="1:12" x14ac:dyDescent="0.2">
      <c r="A364" s="73"/>
      <c r="B364" s="75"/>
      <c r="C364" s="95"/>
      <c r="D364" s="75"/>
      <c r="E364" s="135"/>
      <c r="F364" s="153"/>
      <c r="G364" s="83"/>
      <c r="H364" s="84" t="str">
        <f t="shared" si="25"/>
        <v/>
      </c>
      <c r="I364" s="149" t="str">
        <f t="shared" si="26"/>
        <v/>
      </c>
      <c r="J364" s="150" t="str">
        <f t="shared" si="27"/>
        <v/>
      </c>
      <c r="K364" s="151" t="str">
        <f t="shared" si="28"/>
        <v/>
      </c>
      <c r="L364" s="152" t="str">
        <f t="shared" si="29"/>
        <v/>
      </c>
    </row>
    <row r="365" spans="1:12" x14ac:dyDescent="0.2">
      <c r="A365" s="73"/>
      <c r="B365" s="75"/>
      <c r="C365" s="95"/>
      <c r="D365" s="75"/>
      <c r="E365" s="135"/>
      <c r="F365" s="153"/>
      <c r="G365" s="83"/>
      <c r="H365" s="84" t="str">
        <f t="shared" si="25"/>
        <v/>
      </c>
      <c r="I365" s="149" t="str">
        <f t="shared" si="26"/>
        <v/>
      </c>
      <c r="J365" s="150" t="str">
        <f t="shared" si="27"/>
        <v/>
      </c>
      <c r="K365" s="151" t="str">
        <f t="shared" si="28"/>
        <v/>
      </c>
      <c r="L365" s="152" t="str">
        <f t="shared" si="29"/>
        <v/>
      </c>
    </row>
    <row r="366" spans="1:12" x14ac:dyDescent="0.2">
      <c r="A366" s="73"/>
      <c r="B366" s="75"/>
      <c r="C366" s="95"/>
      <c r="D366" s="75"/>
      <c r="E366" s="135"/>
      <c r="F366" s="153"/>
      <c r="G366" s="83"/>
      <c r="H366" s="84" t="str">
        <f t="shared" si="25"/>
        <v/>
      </c>
      <c r="I366" s="149" t="str">
        <f t="shared" si="26"/>
        <v/>
      </c>
      <c r="J366" s="150" t="str">
        <f t="shared" si="27"/>
        <v/>
      </c>
      <c r="K366" s="151" t="str">
        <f t="shared" si="28"/>
        <v/>
      </c>
      <c r="L366" s="152" t="str">
        <f t="shared" si="29"/>
        <v/>
      </c>
    </row>
    <row r="367" spans="1:12" x14ac:dyDescent="0.2">
      <c r="A367" s="73"/>
      <c r="B367" s="75"/>
      <c r="C367" s="95"/>
      <c r="D367" s="75"/>
      <c r="E367" s="135"/>
      <c r="F367" s="153"/>
      <c r="G367" s="83"/>
      <c r="H367" s="84" t="str">
        <f t="shared" si="25"/>
        <v/>
      </c>
      <c r="I367" s="149" t="str">
        <f t="shared" si="26"/>
        <v/>
      </c>
      <c r="J367" s="150" t="str">
        <f t="shared" si="27"/>
        <v/>
      </c>
      <c r="K367" s="151" t="str">
        <f t="shared" si="28"/>
        <v/>
      </c>
      <c r="L367" s="152" t="str">
        <f t="shared" si="29"/>
        <v/>
      </c>
    </row>
    <row r="368" spans="1:12" x14ac:dyDescent="0.2">
      <c r="A368" s="73"/>
      <c r="B368" s="75"/>
      <c r="C368" s="95"/>
      <c r="D368" s="75"/>
      <c r="E368" s="135"/>
      <c r="F368" s="153"/>
      <c r="G368" s="83"/>
      <c r="H368" s="84" t="str">
        <f t="shared" si="25"/>
        <v/>
      </c>
      <c r="I368" s="149" t="str">
        <f t="shared" si="26"/>
        <v/>
      </c>
      <c r="J368" s="150" t="str">
        <f t="shared" si="27"/>
        <v/>
      </c>
      <c r="K368" s="151" t="str">
        <f t="shared" si="28"/>
        <v/>
      </c>
      <c r="L368" s="152" t="str">
        <f t="shared" si="29"/>
        <v/>
      </c>
    </row>
    <row r="369" spans="1:12" x14ac:dyDescent="0.2">
      <c r="A369" s="73"/>
      <c r="B369" s="75"/>
      <c r="C369" s="95"/>
      <c r="D369" s="75"/>
      <c r="E369" s="135"/>
      <c r="F369" s="153"/>
      <c r="G369" s="83"/>
      <c r="H369" s="84" t="str">
        <f t="shared" si="25"/>
        <v/>
      </c>
      <c r="I369" s="149" t="str">
        <f t="shared" si="26"/>
        <v/>
      </c>
      <c r="J369" s="150" t="str">
        <f t="shared" si="27"/>
        <v/>
      </c>
      <c r="K369" s="151" t="str">
        <f t="shared" si="28"/>
        <v/>
      </c>
      <c r="L369" s="152" t="str">
        <f t="shared" si="29"/>
        <v/>
      </c>
    </row>
    <row r="370" spans="1:12" x14ac:dyDescent="0.2">
      <c r="A370" s="73"/>
      <c r="B370" s="75"/>
      <c r="C370" s="95"/>
      <c r="D370" s="75"/>
      <c r="E370" s="135"/>
      <c r="F370" s="153"/>
      <c r="G370" s="83"/>
      <c r="H370" s="84" t="str">
        <f t="shared" si="25"/>
        <v/>
      </c>
      <c r="I370" s="149" t="str">
        <f t="shared" si="26"/>
        <v/>
      </c>
      <c r="J370" s="150" t="str">
        <f t="shared" si="27"/>
        <v/>
      </c>
      <c r="K370" s="151" t="str">
        <f t="shared" si="28"/>
        <v/>
      </c>
      <c r="L370" s="152" t="str">
        <f t="shared" si="29"/>
        <v/>
      </c>
    </row>
    <row r="371" spans="1:12" x14ac:dyDescent="0.2">
      <c r="A371" s="73"/>
      <c r="B371" s="75"/>
      <c r="C371" s="95"/>
      <c r="D371" s="75"/>
      <c r="E371" s="135"/>
      <c r="F371" s="153"/>
      <c r="G371" s="83"/>
      <c r="H371" s="84" t="str">
        <f t="shared" si="25"/>
        <v/>
      </c>
      <c r="I371" s="149" t="str">
        <f t="shared" si="26"/>
        <v/>
      </c>
      <c r="J371" s="150" t="str">
        <f t="shared" si="27"/>
        <v/>
      </c>
      <c r="K371" s="151" t="str">
        <f t="shared" si="28"/>
        <v/>
      </c>
      <c r="L371" s="152" t="str">
        <f t="shared" si="29"/>
        <v/>
      </c>
    </row>
    <row r="372" spans="1:12" x14ac:dyDescent="0.2">
      <c r="A372" s="73"/>
      <c r="B372" s="75"/>
      <c r="C372" s="95"/>
      <c r="D372" s="75"/>
      <c r="E372" s="135"/>
      <c r="F372" s="153"/>
      <c r="G372" s="83"/>
      <c r="H372" s="84" t="str">
        <f t="shared" si="25"/>
        <v/>
      </c>
      <c r="I372" s="149" t="str">
        <f t="shared" si="26"/>
        <v/>
      </c>
      <c r="J372" s="150" t="str">
        <f t="shared" si="27"/>
        <v/>
      </c>
      <c r="K372" s="151" t="str">
        <f t="shared" si="28"/>
        <v/>
      </c>
      <c r="L372" s="152" t="str">
        <f t="shared" si="29"/>
        <v/>
      </c>
    </row>
    <row r="373" spans="1:12" x14ac:dyDescent="0.2">
      <c r="A373" s="73"/>
      <c r="B373" s="75"/>
      <c r="C373" s="95"/>
      <c r="D373" s="75"/>
      <c r="E373" s="135"/>
      <c r="F373" s="153"/>
      <c r="G373" s="83"/>
      <c r="H373" s="84" t="str">
        <f t="shared" si="25"/>
        <v/>
      </c>
      <c r="I373" s="149" t="str">
        <f t="shared" si="26"/>
        <v/>
      </c>
      <c r="J373" s="150" t="str">
        <f t="shared" si="27"/>
        <v/>
      </c>
      <c r="K373" s="151" t="str">
        <f t="shared" si="28"/>
        <v/>
      </c>
      <c r="L373" s="152" t="str">
        <f t="shared" si="29"/>
        <v/>
      </c>
    </row>
    <row r="374" spans="1:12" x14ac:dyDescent="0.2">
      <c r="A374" s="73"/>
      <c r="B374" s="75"/>
      <c r="C374" s="95"/>
      <c r="D374" s="75"/>
      <c r="E374" s="135"/>
      <c r="F374" s="153"/>
      <c r="G374" s="83"/>
      <c r="H374" s="84" t="str">
        <f t="shared" si="25"/>
        <v/>
      </c>
      <c r="I374" s="149" t="str">
        <f t="shared" si="26"/>
        <v/>
      </c>
      <c r="J374" s="150" t="str">
        <f t="shared" si="27"/>
        <v/>
      </c>
      <c r="K374" s="151" t="str">
        <f t="shared" si="28"/>
        <v/>
      </c>
      <c r="L374" s="152" t="str">
        <f t="shared" si="29"/>
        <v/>
      </c>
    </row>
    <row r="375" spans="1:12" x14ac:dyDescent="0.2">
      <c r="A375" s="73"/>
      <c r="B375" s="75"/>
      <c r="C375" s="95"/>
      <c r="D375" s="75"/>
      <c r="E375" s="135"/>
      <c r="F375" s="153"/>
      <c r="G375" s="83"/>
      <c r="H375" s="84" t="str">
        <f t="shared" si="25"/>
        <v/>
      </c>
      <c r="I375" s="149" t="str">
        <f t="shared" si="26"/>
        <v/>
      </c>
      <c r="J375" s="150" t="str">
        <f t="shared" si="27"/>
        <v/>
      </c>
      <c r="K375" s="151" t="str">
        <f t="shared" si="28"/>
        <v/>
      </c>
      <c r="L375" s="152" t="str">
        <f t="shared" si="29"/>
        <v/>
      </c>
    </row>
    <row r="376" spans="1:12" x14ac:dyDescent="0.2">
      <c r="A376" s="73"/>
      <c r="B376" s="75"/>
      <c r="C376" s="95"/>
      <c r="D376" s="75"/>
      <c r="E376" s="135"/>
      <c r="F376" s="153"/>
      <c r="G376" s="83"/>
      <c r="H376" s="84" t="str">
        <f t="shared" si="25"/>
        <v/>
      </c>
      <c r="I376" s="149" t="str">
        <f t="shared" si="26"/>
        <v/>
      </c>
      <c r="J376" s="150" t="str">
        <f t="shared" si="27"/>
        <v/>
      </c>
      <c r="K376" s="151" t="str">
        <f t="shared" si="28"/>
        <v/>
      </c>
      <c r="L376" s="152" t="str">
        <f t="shared" si="29"/>
        <v/>
      </c>
    </row>
    <row r="377" spans="1:12" x14ac:dyDescent="0.2">
      <c r="A377" s="73"/>
      <c r="B377" s="75"/>
      <c r="C377" s="95"/>
      <c r="D377" s="75"/>
      <c r="E377" s="135"/>
      <c r="F377" s="153"/>
      <c r="G377" s="83"/>
      <c r="H377" s="84" t="str">
        <f t="shared" si="25"/>
        <v/>
      </c>
      <c r="I377" s="149" t="str">
        <f t="shared" si="26"/>
        <v/>
      </c>
      <c r="J377" s="150" t="str">
        <f t="shared" si="27"/>
        <v/>
      </c>
      <c r="K377" s="151" t="str">
        <f t="shared" si="28"/>
        <v/>
      </c>
      <c r="L377" s="152" t="str">
        <f t="shared" si="29"/>
        <v/>
      </c>
    </row>
    <row r="378" spans="1:12" x14ac:dyDescent="0.2">
      <c r="A378" s="73"/>
      <c r="B378" s="75"/>
      <c r="C378" s="95"/>
      <c r="D378" s="75"/>
      <c r="E378" s="135"/>
      <c r="F378" s="153"/>
      <c r="G378" s="83"/>
      <c r="H378" s="84" t="str">
        <f t="shared" si="25"/>
        <v/>
      </c>
      <c r="I378" s="149" t="str">
        <f t="shared" si="26"/>
        <v/>
      </c>
      <c r="J378" s="150" t="str">
        <f t="shared" si="27"/>
        <v/>
      </c>
      <c r="K378" s="151" t="str">
        <f t="shared" si="28"/>
        <v/>
      </c>
      <c r="L378" s="152" t="str">
        <f t="shared" si="29"/>
        <v/>
      </c>
    </row>
    <row r="379" spans="1:12" x14ac:dyDescent="0.2">
      <c r="A379" s="73"/>
      <c r="B379" s="75"/>
      <c r="C379" s="95"/>
      <c r="D379" s="75"/>
      <c r="E379" s="135"/>
      <c r="F379" s="153"/>
      <c r="G379" s="83"/>
      <c r="H379" s="84" t="str">
        <f t="shared" si="25"/>
        <v/>
      </c>
      <c r="I379" s="149" t="str">
        <f t="shared" si="26"/>
        <v/>
      </c>
      <c r="J379" s="150" t="str">
        <f t="shared" si="27"/>
        <v/>
      </c>
      <c r="K379" s="151" t="str">
        <f t="shared" si="28"/>
        <v/>
      </c>
      <c r="L379" s="152" t="str">
        <f t="shared" si="29"/>
        <v/>
      </c>
    </row>
    <row r="380" spans="1:12" x14ac:dyDescent="0.2">
      <c r="A380" s="73"/>
      <c r="B380" s="75"/>
      <c r="C380" s="95"/>
      <c r="D380" s="75"/>
      <c r="E380" s="135"/>
      <c r="F380" s="153"/>
      <c r="G380" s="83"/>
      <c r="H380" s="84" t="str">
        <f t="shared" si="25"/>
        <v/>
      </c>
      <c r="I380" s="149" t="str">
        <f t="shared" si="26"/>
        <v/>
      </c>
      <c r="J380" s="150" t="str">
        <f t="shared" si="27"/>
        <v/>
      </c>
      <c r="K380" s="151" t="str">
        <f t="shared" si="28"/>
        <v/>
      </c>
      <c r="L380" s="152" t="str">
        <f t="shared" si="29"/>
        <v/>
      </c>
    </row>
    <row r="381" spans="1:12" x14ac:dyDescent="0.2">
      <c r="A381" s="73"/>
      <c r="B381" s="75"/>
      <c r="C381" s="95"/>
      <c r="D381" s="75"/>
      <c r="E381" s="135"/>
      <c r="F381" s="153"/>
      <c r="G381" s="83"/>
      <c r="H381" s="84" t="str">
        <f t="shared" si="25"/>
        <v/>
      </c>
      <c r="I381" s="149" t="str">
        <f t="shared" si="26"/>
        <v/>
      </c>
      <c r="J381" s="150" t="str">
        <f t="shared" si="27"/>
        <v/>
      </c>
      <c r="K381" s="151" t="str">
        <f t="shared" si="28"/>
        <v/>
      </c>
      <c r="L381" s="152" t="str">
        <f t="shared" si="29"/>
        <v/>
      </c>
    </row>
    <row r="382" spans="1:12" x14ac:dyDescent="0.2">
      <c r="A382" s="73"/>
      <c r="B382" s="75"/>
      <c r="C382" s="95"/>
      <c r="D382" s="75"/>
      <c r="E382" s="135"/>
      <c r="F382" s="153"/>
      <c r="G382" s="83"/>
      <c r="H382" s="84" t="str">
        <f t="shared" si="25"/>
        <v/>
      </c>
      <c r="I382" s="149" t="str">
        <f t="shared" si="26"/>
        <v/>
      </c>
      <c r="J382" s="150" t="str">
        <f t="shared" si="27"/>
        <v/>
      </c>
      <c r="K382" s="151" t="str">
        <f t="shared" si="28"/>
        <v/>
      </c>
      <c r="L382" s="152" t="str">
        <f t="shared" si="29"/>
        <v/>
      </c>
    </row>
    <row r="383" spans="1:12" x14ac:dyDescent="0.2">
      <c r="A383" s="73"/>
      <c r="B383" s="75"/>
      <c r="C383" s="95"/>
      <c r="D383" s="75"/>
      <c r="E383" s="135"/>
      <c r="F383" s="153"/>
      <c r="G383" s="83"/>
      <c r="H383" s="84" t="str">
        <f t="shared" si="25"/>
        <v/>
      </c>
      <c r="I383" s="149" t="str">
        <f t="shared" si="26"/>
        <v/>
      </c>
      <c r="J383" s="150" t="str">
        <f t="shared" si="27"/>
        <v/>
      </c>
      <c r="K383" s="151" t="str">
        <f t="shared" si="28"/>
        <v/>
      </c>
      <c r="L383" s="152" t="str">
        <f t="shared" si="29"/>
        <v/>
      </c>
    </row>
    <row r="384" spans="1:12" x14ac:dyDescent="0.2">
      <c r="A384" s="73"/>
      <c r="B384" s="75"/>
      <c r="C384" s="95"/>
      <c r="D384" s="75"/>
      <c r="E384" s="135"/>
      <c r="F384" s="153"/>
      <c r="G384" s="83"/>
      <c r="H384" s="84" t="str">
        <f t="shared" si="25"/>
        <v/>
      </c>
      <c r="I384" s="149" t="str">
        <f t="shared" si="26"/>
        <v/>
      </c>
      <c r="J384" s="150" t="str">
        <f t="shared" si="27"/>
        <v/>
      </c>
      <c r="K384" s="151" t="str">
        <f t="shared" si="28"/>
        <v/>
      </c>
      <c r="L384" s="152" t="str">
        <f t="shared" si="29"/>
        <v/>
      </c>
    </row>
    <row r="385" spans="1:12" x14ac:dyDescent="0.2">
      <c r="A385" s="73"/>
      <c r="B385" s="75"/>
      <c r="C385" s="95"/>
      <c r="D385" s="75"/>
      <c r="E385" s="135"/>
      <c r="F385" s="153"/>
      <c r="G385" s="83"/>
      <c r="H385" s="84" t="str">
        <f t="shared" si="25"/>
        <v/>
      </c>
      <c r="I385" s="149" t="str">
        <f t="shared" si="26"/>
        <v/>
      </c>
      <c r="J385" s="150" t="str">
        <f t="shared" si="27"/>
        <v/>
      </c>
      <c r="K385" s="151" t="str">
        <f t="shared" si="28"/>
        <v/>
      </c>
      <c r="L385" s="152" t="str">
        <f t="shared" si="29"/>
        <v/>
      </c>
    </row>
    <row r="386" spans="1:12" x14ac:dyDescent="0.2">
      <c r="A386" s="73"/>
      <c r="B386" s="75"/>
      <c r="C386" s="95"/>
      <c r="D386" s="75"/>
      <c r="E386" s="135"/>
      <c r="F386" s="153"/>
      <c r="G386" s="83"/>
      <c r="H386" s="84" t="str">
        <f t="shared" si="25"/>
        <v/>
      </c>
      <c r="I386" s="149" t="str">
        <f t="shared" si="26"/>
        <v/>
      </c>
      <c r="J386" s="150" t="str">
        <f t="shared" si="27"/>
        <v/>
      </c>
      <c r="K386" s="151" t="str">
        <f t="shared" si="28"/>
        <v/>
      </c>
      <c r="L386" s="152" t="str">
        <f t="shared" si="29"/>
        <v/>
      </c>
    </row>
    <row r="387" spans="1:12" x14ac:dyDescent="0.2">
      <c r="A387" s="73"/>
      <c r="B387" s="75"/>
      <c r="C387" s="95"/>
      <c r="D387" s="75"/>
      <c r="E387" s="135"/>
      <c r="F387" s="153"/>
      <c r="G387" s="83"/>
      <c r="H387" s="84" t="str">
        <f t="shared" si="25"/>
        <v/>
      </c>
      <c r="I387" s="149" t="str">
        <f t="shared" si="26"/>
        <v/>
      </c>
      <c r="J387" s="150" t="str">
        <f t="shared" si="27"/>
        <v/>
      </c>
      <c r="K387" s="151" t="str">
        <f t="shared" si="28"/>
        <v/>
      </c>
      <c r="L387" s="152" t="str">
        <f t="shared" si="29"/>
        <v/>
      </c>
    </row>
    <row r="388" spans="1:12" x14ac:dyDescent="0.2">
      <c r="A388" s="73"/>
      <c r="B388" s="75"/>
      <c r="C388" s="95"/>
      <c r="D388" s="75"/>
      <c r="E388" s="135"/>
      <c r="F388" s="153"/>
      <c r="G388" s="83"/>
      <c r="H388" s="84" t="str">
        <f t="shared" ref="H388:H451" si="30">IF(A388="","",IF(F388="",IF(G388="America",0.6,IF(G388="Africa",0.5,IF(G388="Asia",0.57))),F388))</f>
        <v/>
      </c>
      <c r="I388" s="149" t="str">
        <f t="shared" ref="I388:I451" si="31">IF(A388="","",H388*EXP(-1.499+(2.148*LN(D388))+(0.207*(LN(D388))^2)-(0.0281*(LN(D388))^3)))</f>
        <v/>
      </c>
      <c r="J388" s="150" t="str">
        <f t="shared" ref="J388:J451" si="32">IF(A388="","",(I388/1000)/2)</f>
        <v/>
      </c>
      <c r="K388" s="151" t="str">
        <f t="shared" ref="K388:K451" si="33">IF(A388="","",IF($A388=$A387,"",$A388))</f>
        <v/>
      </c>
      <c r="L388" s="152" t="str">
        <f t="shared" ref="L388:L451" si="34">IF(A388="","",IF(A388=A387,J388+L387,J388))</f>
        <v/>
      </c>
    </row>
    <row r="389" spans="1:12" x14ac:dyDescent="0.2">
      <c r="A389" s="73"/>
      <c r="B389" s="75"/>
      <c r="C389" s="95"/>
      <c r="D389" s="75"/>
      <c r="E389" s="135"/>
      <c r="F389" s="153"/>
      <c r="G389" s="83"/>
      <c r="H389" s="84" t="str">
        <f t="shared" si="30"/>
        <v/>
      </c>
      <c r="I389" s="149" t="str">
        <f t="shared" si="31"/>
        <v/>
      </c>
      <c r="J389" s="150" t="str">
        <f t="shared" si="32"/>
        <v/>
      </c>
      <c r="K389" s="151" t="str">
        <f t="shared" si="33"/>
        <v/>
      </c>
      <c r="L389" s="152" t="str">
        <f t="shared" si="34"/>
        <v/>
      </c>
    </row>
    <row r="390" spans="1:12" x14ac:dyDescent="0.2">
      <c r="A390" s="73"/>
      <c r="B390" s="75"/>
      <c r="C390" s="95"/>
      <c r="D390" s="75"/>
      <c r="E390" s="135"/>
      <c r="F390" s="153"/>
      <c r="G390" s="83"/>
      <c r="H390" s="84" t="str">
        <f t="shared" si="30"/>
        <v/>
      </c>
      <c r="I390" s="149" t="str">
        <f t="shared" si="31"/>
        <v/>
      </c>
      <c r="J390" s="150" t="str">
        <f t="shared" si="32"/>
        <v/>
      </c>
      <c r="K390" s="151" t="str">
        <f t="shared" si="33"/>
        <v/>
      </c>
      <c r="L390" s="152" t="str">
        <f t="shared" si="34"/>
        <v/>
      </c>
    </row>
    <row r="391" spans="1:12" x14ac:dyDescent="0.2">
      <c r="A391" s="73"/>
      <c r="B391" s="75"/>
      <c r="C391" s="95"/>
      <c r="D391" s="75"/>
      <c r="E391" s="135"/>
      <c r="F391" s="153"/>
      <c r="G391" s="83"/>
      <c r="H391" s="84" t="str">
        <f t="shared" si="30"/>
        <v/>
      </c>
      <c r="I391" s="149" t="str">
        <f t="shared" si="31"/>
        <v/>
      </c>
      <c r="J391" s="150" t="str">
        <f t="shared" si="32"/>
        <v/>
      </c>
      <c r="K391" s="151" t="str">
        <f t="shared" si="33"/>
        <v/>
      </c>
      <c r="L391" s="152" t="str">
        <f t="shared" si="34"/>
        <v/>
      </c>
    </row>
    <row r="392" spans="1:12" x14ac:dyDescent="0.2">
      <c r="A392" s="73"/>
      <c r="B392" s="75"/>
      <c r="C392" s="95"/>
      <c r="D392" s="75"/>
      <c r="E392" s="135"/>
      <c r="F392" s="153"/>
      <c r="G392" s="83"/>
      <c r="H392" s="84" t="str">
        <f t="shared" si="30"/>
        <v/>
      </c>
      <c r="I392" s="149" t="str">
        <f t="shared" si="31"/>
        <v/>
      </c>
      <c r="J392" s="150" t="str">
        <f t="shared" si="32"/>
        <v/>
      </c>
      <c r="K392" s="151" t="str">
        <f t="shared" si="33"/>
        <v/>
      </c>
      <c r="L392" s="152" t="str">
        <f t="shared" si="34"/>
        <v/>
      </c>
    </row>
    <row r="393" spans="1:12" x14ac:dyDescent="0.2">
      <c r="A393" s="73"/>
      <c r="B393" s="75"/>
      <c r="C393" s="95"/>
      <c r="D393" s="75"/>
      <c r="E393" s="135"/>
      <c r="F393" s="153"/>
      <c r="G393" s="83"/>
      <c r="H393" s="84" t="str">
        <f t="shared" si="30"/>
        <v/>
      </c>
      <c r="I393" s="149" t="str">
        <f t="shared" si="31"/>
        <v/>
      </c>
      <c r="J393" s="150" t="str">
        <f t="shared" si="32"/>
        <v/>
      </c>
      <c r="K393" s="151" t="str">
        <f t="shared" si="33"/>
        <v/>
      </c>
      <c r="L393" s="152" t="str">
        <f t="shared" si="34"/>
        <v/>
      </c>
    </row>
    <row r="394" spans="1:12" x14ac:dyDescent="0.2">
      <c r="A394" s="73"/>
      <c r="B394" s="75"/>
      <c r="C394" s="95"/>
      <c r="D394" s="75"/>
      <c r="E394" s="135"/>
      <c r="F394" s="153"/>
      <c r="G394" s="83"/>
      <c r="H394" s="84" t="str">
        <f t="shared" si="30"/>
        <v/>
      </c>
      <c r="I394" s="149" t="str">
        <f t="shared" si="31"/>
        <v/>
      </c>
      <c r="J394" s="150" t="str">
        <f t="shared" si="32"/>
        <v/>
      </c>
      <c r="K394" s="151" t="str">
        <f t="shared" si="33"/>
        <v/>
      </c>
      <c r="L394" s="152" t="str">
        <f t="shared" si="34"/>
        <v/>
      </c>
    </row>
    <row r="395" spans="1:12" x14ac:dyDescent="0.2">
      <c r="A395" s="73"/>
      <c r="B395" s="75"/>
      <c r="C395" s="95"/>
      <c r="D395" s="75"/>
      <c r="E395" s="135"/>
      <c r="F395" s="153"/>
      <c r="G395" s="83"/>
      <c r="H395" s="84" t="str">
        <f t="shared" si="30"/>
        <v/>
      </c>
      <c r="I395" s="149" t="str">
        <f t="shared" si="31"/>
        <v/>
      </c>
      <c r="J395" s="150" t="str">
        <f t="shared" si="32"/>
        <v/>
      </c>
      <c r="K395" s="151" t="str">
        <f t="shared" si="33"/>
        <v/>
      </c>
      <c r="L395" s="152" t="str">
        <f t="shared" si="34"/>
        <v/>
      </c>
    </row>
    <row r="396" spans="1:12" x14ac:dyDescent="0.2">
      <c r="A396" s="73"/>
      <c r="B396" s="75"/>
      <c r="C396" s="95"/>
      <c r="D396" s="75"/>
      <c r="E396" s="135"/>
      <c r="F396" s="153"/>
      <c r="G396" s="83"/>
      <c r="H396" s="84" t="str">
        <f t="shared" si="30"/>
        <v/>
      </c>
      <c r="I396" s="149" t="str">
        <f t="shared" si="31"/>
        <v/>
      </c>
      <c r="J396" s="150" t="str">
        <f t="shared" si="32"/>
        <v/>
      </c>
      <c r="K396" s="151" t="str">
        <f t="shared" si="33"/>
        <v/>
      </c>
      <c r="L396" s="152" t="str">
        <f t="shared" si="34"/>
        <v/>
      </c>
    </row>
    <row r="397" spans="1:12" x14ac:dyDescent="0.2">
      <c r="A397" s="73"/>
      <c r="B397" s="75"/>
      <c r="C397" s="95"/>
      <c r="D397" s="75"/>
      <c r="E397" s="135"/>
      <c r="F397" s="153"/>
      <c r="G397" s="83"/>
      <c r="H397" s="84" t="str">
        <f t="shared" si="30"/>
        <v/>
      </c>
      <c r="I397" s="149" t="str">
        <f t="shared" si="31"/>
        <v/>
      </c>
      <c r="J397" s="150" t="str">
        <f t="shared" si="32"/>
        <v/>
      </c>
      <c r="K397" s="151" t="str">
        <f t="shared" si="33"/>
        <v/>
      </c>
      <c r="L397" s="152" t="str">
        <f t="shared" si="34"/>
        <v/>
      </c>
    </row>
    <row r="398" spans="1:12" x14ac:dyDescent="0.2">
      <c r="A398" s="73"/>
      <c r="B398" s="75"/>
      <c r="C398" s="95"/>
      <c r="D398" s="75"/>
      <c r="E398" s="135"/>
      <c r="F398" s="153"/>
      <c r="G398" s="83"/>
      <c r="H398" s="84" t="str">
        <f t="shared" si="30"/>
        <v/>
      </c>
      <c r="I398" s="149" t="str">
        <f t="shared" si="31"/>
        <v/>
      </c>
      <c r="J398" s="150" t="str">
        <f t="shared" si="32"/>
        <v/>
      </c>
      <c r="K398" s="151" t="str">
        <f t="shared" si="33"/>
        <v/>
      </c>
      <c r="L398" s="152" t="str">
        <f t="shared" si="34"/>
        <v/>
      </c>
    </row>
    <row r="399" spans="1:12" x14ac:dyDescent="0.2">
      <c r="A399" s="73"/>
      <c r="B399" s="75"/>
      <c r="C399" s="95"/>
      <c r="D399" s="75"/>
      <c r="E399" s="135"/>
      <c r="F399" s="153"/>
      <c r="G399" s="83"/>
      <c r="H399" s="84" t="str">
        <f t="shared" si="30"/>
        <v/>
      </c>
      <c r="I399" s="149" t="str">
        <f t="shared" si="31"/>
        <v/>
      </c>
      <c r="J399" s="150" t="str">
        <f t="shared" si="32"/>
        <v/>
      </c>
      <c r="K399" s="151" t="str">
        <f t="shared" si="33"/>
        <v/>
      </c>
      <c r="L399" s="152" t="str">
        <f t="shared" si="34"/>
        <v/>
      </c>
    </row>
    <row r="400" spans="1:12" x14ac:dyDescent="0.2">
      <c r="A400" s="73"/>
      <c r="B400" s="75"/>
      <c r="C400" s="95"/>
      <c r="D400" s="75"/>
      <c r="E400" s="135"/>
      <c r="F400" s="153"/>
      <c r="G400" s="83"/>
      <c r="H400" s="84" t="str">
        <f t="shared" si="30"/>
        <v/>
      </c>
      <c r="I400" s="149" t="str">
        <f t="shared" si="31"/>
        <v/>
      </c>
      <c r="J400" s="150" t="str">
        <f t="shared" si="32"/>
        <v/>
      </c>
      <c r="K400" s="151" t="str">
        <f t="shared" si="33"/>
        <v/>
      </c>
      <c r="L400" s="152" t="str">
        <f t="shared" si="34"/>
        <v/>
      </c>
    </row>
    <row r="401" spans="1:12" x14ac:dyDescent="0.2">
      <c r="A401" s="73"/>
      <c r="B401" s="75"/>
      <c r="C401" s="95"/>
      <c r="D401" s="75"/>
      <c r="E401" s="135"/>
      <c r="F401" s="153"/>
      <c r="G401" s="83"/>
      <c r="H401" s="84" t="str">
        <f t="shared" si="30"/>
        <v/>
      </c>
      <c r="I401" s="149" t="str">
        <f t="shared" si="31"/>
        <v/>
      </c>
      <c r="J401" s="150" t="str">
        <f t="shared" si="32"/>
        <v/>
      </c>
      <c r="K401" s="151" t="str">
        <f t="shared" si="33"/>
        <v/>
      </c>
      <c r="L401" s="152" t="str">
        <f t="shared" si="34"/>
        <v/>
      </c>
    </row>
    <row r="402" spans="1:12" x14ac:dyDescent="0.2">
      <c r="A402" s="73"/>
      <c r="B402" s="75"/>
      <c r="C402" s="95"/>
      <c r="D402" s="75"/>
      <c r="E402" s="135"/>
      <c r="F402" s="153"/>
      <c r="G402" s="83"/>
      <c r="H402" s="84" t="str">
        <f t="shared" si="30"/>
        <v/>
      </c>
      <c r="I402" s="149" t="str">
        <f t="shared" si="31"/>
        <v/>
      </c>
      <c r="J402" s="150" t="str">
        <f t="shared" si="32"/>
        <v/>
      </c>
      <c r="K402" s="151" t="str">
        <f t="shared" si="33"/>
        <v/>
      </c>
      <c r="L402" s="152" t="str">
        <f t="shared" si="34"/>
        <v/>
      </c>
    </row>
    <row r="403" spans="1:12" x14ac:dyDescent="0.2">
      <c r="A403" s="73"/>
      <c r="B403" s="75"/>
      <c r="C403" s="95"/>
      <c r="D403" s="75"/>
      <c r="E403" s="135"/>
      <c r="F403" s="153"/>
      <c r="G403" s="83"/>
      <c r="H403" s="84" t="str">
        <f t="shared" si="30"/>
        <v/>
      </c>
      <c r="I403" s="149" t="str">
        <f t="shared" si="31"/>
        <v/>
      </c>
      <c r="J403" s="150" t="str">
        <f t="shared" si="32"/>
        <v/>
      </c>
      <c r="K403" s="151" t="str">
        <f t="shared" si="33"/>
        <v/>
      </c>
      <c r="L403" s="152" t="str">
        <f t="shared" si="34"/>
        <v/>
      </c>
    </row>
    <row r="404" spans="1:12" x14ac:dyDescent="0.2">
      <c r="A404" s="73"/>
      <c r="B404" s="75"/>
      <c r="C404" s="95"/>
      <c r="D404" s="75"/>
      <c r="E404" s="135"/>
      <c r="F404" s="153"/>
      <c r="G404" s="83"/>
      <c r="H404" s="84" t="str">
        <f t="shared" si="30"/>
        <v/>
      </c>
      <c r="I404" s="149" t="str">
        <f t="shared" si="31"/>
        <v/>
      </c>
      <c r="J404" s="150" t="str">
        <f t="shared" si="32"/>
        <v/>
      </c>
      <c r="K404" s="151" t="str">
        <f t="shared" si="33"/>
        <v/>
      </c>
      <c r="L404" s="152" t="str">
        <f t="shared" si="34"/>
        <v/>
      </c>
    </row>
    <row r="405" spans="1:12" x14ac:dyDescent="0.2">
      <c r="A405" s="73"/>
      <c r="B405" s="75"/>
      <c r="C405" s="95"/>
      <c r="D405" s="75"/>
      <c r="E405" s="135"/>
      <c r="F405" s="153"/>
      <c r="G405" s="83"/>
      <c r="H405" s="84" t="str">
        <f t="shared" si="30"/>
        <v/>
      </c>
      <c r="I405" s="149" t="str">
        <f t="shared" si="31"/>
        <v/>
      </c>
      <c r="J405" s="150" t="str">
        <f t="shared" si="32"/>
        <v/>
      </c>
      <c r="K405" s="151" t="str">
        <f t="shared" si="33"/>
        <v/>
      </c>
      <c r="L405" s="152" t="str">
        <f t="shared" si="34"/>
        <v/>
      </c>
    </row>
    <row r="406" spans="1:12" x14ac:dyDescent="0.2">
      <c r="A406" s="73"/>
      <c r="B406" s="75"/>
      <c r="C406" s="95"/>
      <c r="D406" s="75"/>
      <c r="E406" s="135"/>
      <c r="F406" s="153"/>
      <c r="G406" s="83"/>
      <c r="H406" s="84" t="str">
        <f t="shared" si="30"/>
        <v/>
      </c>
      <c r="I406" s="149" t="str">
        <f t="shared" si="31"/>
        <v/>
      </c>
      <c r="J406" s="150" t="str">
        <f t="shared" si="32"/>
        <v/>
      </c>
      <c r="K406" s="151" t="str">
        <f t="shared" si="33"/>
        <v/>
      </c>
      <c r="L406" s="152" t="str">
        <f t="shared" si="34"/>
        <v/>
      </c>
    </row>
    <row r="407" spans="1:12" x14ac:dyDescent="0.2">
      <c r="A407" s="73"/>
      <c r="B407" s="75"/>
      <c r="C407" s="95"/>
      <c r="D407" s="75"/>
      <c r="E407" s="135"/>
      <c r="F407" s="153"/>
      <c r="G407" s="83"/>
      <c r="H407" s="84" t="str">
        <f t="shared" si="30"/>
        <v/>
      </c>
      <c r="I407" s="149" t="str">
        <f t="shared" si="31"/>
        <v/>
      </c>
      <c r="J407" s="150" t="str">
        <f t="shared" si="32"/>
        <v/>
      </c>
      <c r="K407" s="151" t="str">
        <f t="shared" si="33"/>
        <v/>
      </c>
      <c r="L407" s="152" t="str">
        <f t="shared" si="34"/>
        <v/>
      </c>
    </row>
    <row r="408" spans="1:12" x14ac:dyDescent="0.2">
      <c r="A408" s="73"/>
      <c r="B408" s="75"/>
      <c r="C408" s="95"/>
      <c r="D408" s="75"/>
      <c r="E408" s="135"/>
      <c r="F408" s="153"/>
      <c r="G408" s="83"/>
      <c r="H408" s="84" t="str">
        <f t="shared" si="30"/>
        <v/>
      </c>
      <c r="I408" s="149" t="str">
        <f t="shared" si="31"/>
        <v/>
      </c>
      <c r="J408" s="150" t="str">
        <f t="shared" si="32"/>
        <v/>
      </c>
      <c r="K408" s="151" t="str">
        <f t="shared" si="33"/>
        <v/>
      </c>
      <c r="L408" s="152" t="str">
        <f t="shared" si="34"/>
        <v/>
      </c>
    </row>
    <row r="409" spans="1:12" x14ac:dyDescent="0.2">
      <c r="A409" s="73"/>
      <c r="B409" s="75"/>
      <c r="C409" s="95"/>
      <c r="D409" s="75"/>
      <c r="E409" s="135"/>
      <c r="F409" s="153"/>
      <c r="G409" s="83"/>
      <c r="H409" s="84" t="str">
        <f t="shared" si="30"/>
        <v/>
      </c>
      <c r="I409" s="149" t="str">
        <f t="shared" si="31"/>
        <v/>
      </c>
      <c r="J409" s="150" t="str">
        <f t="shared" si="32"/>
        <v/>
      </c>
      <c r="K409" s="151" t="str">
        <f t="shared" si="33"/>
        <v/>
      </c>
      <c r="L409" s="152" t="str">
        <f t="shared" si="34"/>
        <v/>
      </c>
    </row>
    <row r="410" spans="1:12" x14ac:dyDescent="0.2">
      <c r="A410" s="73"/>
      <c r="B410" s="75"/>
      <c r="C410" s="95"/>
      <c r="D410" s="75"/>
      <c r="E410" s="135"/>
      <c r="F410" s="153"/>
      <c r="G410" s="83"/>
      <c r="H410" s="84" t="str">
        <f t="shared" si="30"/>
        <v/>
      </c>
      <c r="I410" s="149" t="str">
        <f t="shared" si="31"/>
        <v/>
      </c>
      <c r="J410" s="150" t="str">
        <f t="shared" si="32"/>
        <v/>
      </c>
      <c r="K410" s="151" t="str">
        <f t="shared" si="33"/>
        <v/>
      </c>
      <c r="L410" s="152" t="str">
        <f t="shared" si="34"/>
        <v/>
      </c>
    </row>
    <row r="411" spans="1:12" x14ac:dyDescent="0.2">
      <c r="A411" s="73"/>
      <c r="B411" s="75"/>
      <c r="C411" s="95"/>
      <c r="D411" s="75"/>
      <c r="E411" s="135"/>
      <c r="F411" s="153"/>
      <c r="G411" s="83"/>
      <c r="H411" s="84" t="str">
        <f t="shared" si="30"/>
        <v/>
      </c>
      <c r="I411" s="149" t="str">
        <f t="shared" si="31"/>
        <v/>
      </c>
      <c r="J411" s="150" t="str">
        <f t="shared" si="32"/>
        <v/>
      </c>
      <c r="K411" s="151" t="str">
        <f t="shared" si="33"/>
        <v/>
      </c>
      <c r="L411" s="152" t="str">
        <f t="shared" si="34"/>
        <v/>
      </c>
    </row>
    <row r="412" spans="1:12" x14ac:dyDescent="0.2">
      <c r="A412" s="73"/>
      <c r="B412" s="75"/>
      <c r="C412" s="95"/>
      <c r="D412" s="75"/>
      <c r="E412" s="135"/>
      <c r="F412" s="153"/>
      <c r="G412" s="83"/>
      <c r="H412" s="84" t="str">
        <f t="shared" si="30"/>
        <v/>
      </c>
      <c r="I412" s="149" t="str">
        <f t="shared" si="31"/>
        <v/>
      </c>
      <c r="J412" s="150" t="str">
        <f t="shared" si="32"/>
        <v/>
      </c>
      <c r="K412" s="151" t="str">
        <f t="shared" si="33"/>
        <v/>
      </c>
      <c r="L412" s="152" t="str">
        <f t="shared" si="34"/>
        <v/>
      </c>
    </row>
    <row r="413" spans="1:12" x14ac:dyDescent="0.2">
      <c r="A413" s="73"/>
      <c r="B413" s="75"/>
      <c r="C413" s="95"/>
      <c r="D413" s="75"/>
      <c r="E413" s="135"/>
      <c r="F413" s="153"/>
      <c r="G413" s="83"/>
      <c r="H413" s="84" t="str">
        <f t="shared" si="30"/>
        <v/>
      </c>
      <c r="I413" s="149" t="str">
        <f t="shared" si="31"/>
        <v/>
      </c>
      <c r="J413" s="150" t="str">
        <f t="shared" si="32"/>
        <v/>
      </c>
      <c r="K413" s="151" t="str">
        <f t="shared" si="33"/>
        <v/>
      </c>
      <c r="L413" s="152" t="str">
        <f t="shared" si="34"/>
        <v/>
      </c>
    </row>
    <row r="414" spans="1:12" x14ac:dyDescent="0.2">
      <c r="A414" s="73"/>
      <c r="B414" s="75"/>
      <c r="C414" s="95"/>
      <c r="D414" s="75"/>
      <c r="E414" s="135"/>
      <c r="F414" s="153"/>
      <c r="G414" s="83"/>
      <c r="H414" s="84" t="str">
        <f t="shared" si="30"/>
        <v/>
      </c>
      <c r="I414" s="149" t="str">
        <f t="shared" si="31"/>
        <v/>
      </c>
      <c r="J414" s="150" t="str">
        <f t="shared" si="32"/>
        <v/>
      </c>
      <c r="K414" s="151" t="str">
        <f t="shared" si="33"/>
        <v/>
      </c>
      <c r="L414" s="152" t="str">
        <f t="shared" si="34"/>
        <v/>
      </c>
    </row>
    <row r="415" spans="1:12" x14ac:dyDescent="0.2">
      <c r="A415" s="73"/>
      <c r="B415" s="75"/>
      <c r="C415" s="95"/>
      <c r="D415" s="75"/>
      <c r="E415" s="135"/>
      <c r="F415" s="153"/>
      <c r="G415" s="83"/>
      <c r="H415" s="84" t="str">
        <f t="shared" si="30"/>
        <v/>
      </c>
      <c r="I415" s="149" t="str">
        <f t="shared" si="31"/>
        <v/>
      </c>
      <c r="J415" s="150" t="str">
        <f t="shared" si="32"/>
        <v/>
      </c>
      <c r="K415" s="151" t="str">
        <f t="shared" si="33"/>
        <v/>
      </c>
      <c r="L415" s="152" t="str">
        <f t="shared" si="34"/>
        <v/>
      </c>
    </row>
    <row r="416" spans="1:12" x14ac:dyDescent="0.2">
      <c r="A416" s="73"/>
      <c r="B416" s="75"/>
      <c r="C416" s="95"/>
      <c r="D416" s="75"/>
      <c r="E416" s="135"/>
      <c r="F416" s="153"/>
      <c r="G416" s="83"/>
      <c r="H416" s="84" t="str">
        <f t="shared" si="30"/>
        <v/>
      </c>
      <c r="I416" s="149" t="str">
        <f t="shared" si="31"/>
        <v/>
      </c>
      <c r="J416" s="150" t="str">
        <f t="shared" si="32"/>
        <v/>
      </c>
      <c r="K416" s="151" t="str">
        <f t="shared" si="33"/>
        <v/>
      </c>
      <c r="L416" s="152" t="str">
        <f t="shared" si="34"/>
        <v/>
      </c>
    </row>
    <row r="417" spans="1:12" x14ac:dyDescent="0.2">
      <c r="A417" s="73"/>
      <c r="B417" s="75"/>
      <c r="C417" s="95"/>
      <c r="D417" s="75"/>
      <c r="E417" s="135"/>
      <c r="F417" s="153"/>
      <c r="G417" s="83"/>
      <c r="H417" s="84" t="str">
        <f t="shared" si="30"/>
        <v/>
      </c>
      <c r="I417" s="149" t="str">
        <f t="shared" si="31"/>
        <v/>
      </c>
      <c r="J417" s="150" t="str">
        <f t="shared" si="32"/>
        <v/>
      </c>
      <c r="K417" s="151" t="str">
        <f t="shared" si="33"/>
        <v/>
      </c>
      <c r="L417" s="152" t="str">
        <f t="shared" si="34"/>
        <v/>
      </c>
    </row>
    <row r="418" spans="1:12" x14ac:dyDescent="0.2">
      <c r="A418" s="73"/>
      <c r="B418" s="75"/>
      <c r="C418" s="95"/>
      <c r="D418" s="75"/>
      <c r="E418" s="135"/>
      <c r="F418" s="153"/>
      <c r="G418" s="83"/>
      <c r="H418" s="84" t="str">
        <f t="shared" si="30"/>
        <v/>
      </c>
      <c r="I418" s="149" t="str">
        <f t="shared" si="31"/>
        <v/>
      </c>
      <c r="J418" s="150" t="str">
        <f t="shared" si="32"/>
        <v/>
      </c>
      <c r="K418" s="151" t="str">
        <f t="shared" si="33"/>
        <v/>
      </c>
      <c r="L418" s="152" t="str">
        <f t="shared" si="34"/>
        <v/>
      </c>
    </row>
    <row r="419" spans="1:12" x14ac:dyDescent="0.2">
      <c r="A419" s="73"/>
      <c r="B419" s="75"/>
      <c r="C419" s="95"/>
      <c r="D419" s="75"/>
      <c r="E419" s="135"/>
      <c r="F419" s="153"/>
      <c r="G419" s="83"/>
      <c r="H419" s="84" t="str">
        <f t="shared" si="30"/>
        <v/>
      </c>
      <c r="I419" s="149" t="str">
        <f t="shared" si="31"/>
        <v/>
      </c>
      <c r="J419" s="150" t="str">
        <f t="shared" si="32"/>
        <v/>
      </c>
      <c r="K419" s="151" t="str">
        <f t="shared" si="33"/>
        <v/>
      </c>
      <c r="L419" s="152" t="str">
        <f t="shared" si="34"/>
        <v/>
      </c>
    </row>
    <row r="420" spans="1:12" x14ac:dyDescent="0.2">
      <c r="A420" s="73"/>
      <c r="B420" s="75"/>
      <c r="C420" s="95"/>
      <c r="D420" s="75"/>
      <c r="E420" s="135"/>
      <c r="F420" s="153"/>
      <c r="G420" s="83"/>
      <c r="H420" s="84" t="str">
        <f t="shared" si="30"/>
        <v/>
      </c>
      <c r="I420" s="149" t="str">
        <f t="shared" si="31"/>
        <v/>
      </c>
      <c r="J420" s="150" t="str">
        <f t="shared" si="32"/>
        <v/>
      </c>
      <c r="K420" s="151" t="str">
        <f t="shared" si="33"/>
        <v/>
      </c>
      <c r="L420" s="152" t="str">
        <f t="shared" si="34"/>
        <v/>
      </c>
    </row>
    <row r="421" spans="1:12" x14ac:dyDescent="0.2">
      <c r="A421" s="73"/>
      <c r="B421" s="75"/>
      <c r="C421" s="95"/>
      <c r="D421" s="75"/>
      <c r="E421" s="135"/>
      <c r="F421" s="153"/>
      <c r="G421" s="83"/>
      <c r="H421" s="84" t="str">
        <f t="shared" si="30"/>
        <v/>
      </c>
      <c r="I421" s="149" t="str">
        <f t="shared" si="31"/>
        <v/>
      </c>
      <c r="J421" s="150" t="str">
        <f t="shared" si="32"/>
        <v/>
      </c>
      <c r="K421" s="151" t="str">
        <f t="shared" si="33"/>
        <v/>
      </c>
      <c r="L421" s="152" t="str">
        <f t="shared" si="34"/>
        <v/>
      </c>
    </row>
    <row r="422" spans="1:12" x14ac:dyDescent="0.2">
      <c r="A422" s="73"/>
      <c r="B422" s="75"/>
      <c r="C422" s="95"/>
      <c r="D422" s="75"/>
      <c r="E422" s="135"/>
      <c r="F422" s="153"/>
      <c r="G422" s="83"/>
      <c r="H422" s="84" t="str">
        <f t="shared" si="30"/>
        <v/>
      </c>
      <c r="I422" s="149" t="str">
        <f t="shared" si="31"/>
        <v/>
      </c>
      <c r="J422" s="150" t="str">
        <f t="shared" si="32"/>
        <v/>
      </c>
      <c r="K422" s="151" t="str">
        <f t="shared" si="33"/>
        <v/>
      </c>
      <c r="L422" s="152" t="str">
        <f t="shared" si="34"/>
        <v/>
      </c>
    </row>
    <row r="423" spans="1:12" x14ac:dyDescent="0.2">
      <c r="A423" s="73"/>
      <c r="B423" s="75"/>
      <c r="C423" s="95"/>
      <c r="D423" s="75"/>
      <c r="E423" s="135"/>
      <c r="F423" s="153"/>
      <c r="G423" s="83"/>
      <c r="H423" s="84" t="str">
        <f t="shared" si="30"/>
        <v/>
      </c>
      <c r="I423" s="149" t="str">
        <f t="shared" si="31"/>
        <v/>
      </c>
      <c r="J423" s="150" t="str">
        <f t="shared" si="32"/>
        <v/>
      </c>
      <c r="K423" s="151" t="str">
        <f t="shared" si="33"/>
        <v/>
      </c>
      <c r="L423" s="152" t="str">
        <f t="shared" si="34"/>
        <v/>
      </c>
    </row>
    <row r="424" spans="1:12" x14ac:dyDescent="0.2">
      <c r="A424" s="73"/>
      <c r="B424" s="75"/>
      <c r="C424" s="95"/>
      <c r="D424" s="75"/>
      <c r="E424" s="135"/>
      <c r="F424" s="153"/>
      <c r="G424" s="83"/>
      <c r="H424" s="84" t="str">
        <f t="shared" si="30"/>
        <v/>
      </c>
      <c r="I424" s="149" t="str">
        <f t="shared" si="31"/>
        <v/>
      </c>
      <c r="J424" s="150" t="str">
        <f t="shared" si="32"/>
        <v/>
      </c>
      <c r="K424" s="151" t="str">
        <f t="shared" si="33"/>
        <v/>
      </c>
      <c r="L424" s="152" t="str">
        <f t="shared" si="34"/>
        <v/>
      </c>
    </row>
    <row r="425" spans="1:12" x14ac:dyDescent="0.2">
      <c r="A425" s="73"/>
      <c r="B425" s="75"/>
      <c r="C425" s="95"/>
      <c r="D425" s="75"/>
      <c r="E425" s="135"/>
      <c r="F425" s="153"/>
      <c r="G425" s="83"/>
      <c r="H425" s="84" t="str">
        <f t="shared" si="30"/>
        <v/>
      </c>
      <c r="I425" s="149" t="str">
        <f t="shared" si="31"/>
        <v/>
      </c>
      <c r="J425" s="150" t="str">
        <f t="shared" si="32"/>
        <v/>
      </c>
      <c r="K425" s="151" t="str">
        <f t="shared" si="33"/>
        <v/>
      </c>
      <c r="L425" s="152" t="str">
        <f t="shared" si="34"/>
        <v/>
      </c>
    </row>
    <row r="426" spans="1:12" x14ac:dyDescent="0.2">
      <c r="A426" s="73"/>
      <c r="B426" s="75"/>
      <c r="C426" s="95"/>
      <c r="D426" s="75"/>
      <c r="E426" s="135"/>
      <c r="F426" s="153"/>
      <c r="G426" s="83"/>
      <c r="H426" s="84" t="str">
        <f t="shared" si="30"/>
        <v/>
      </c>
      <c r="I426" s="149" t="str">
        <f t="shared" si="31"/>
        <v/>
      </c>
      <c r="J426" s="150" t="str">
        <f t="shared" si="32"/>
        <v/>
      </c>
      <c r="K426" s="151" t="str">
        <f t="shared" si="33"/>
        <v/>
      </c>
      <c r="L426" s="152" t="str">
        <f t="shared" si="34"/>
        <v/>
      </c>
    </row>
    <row r="427" spans="1:12" x14ac:dyDescent="0.2">
      <c r="A427" s="73"/>
      <c r="B427" s="75"/>
      <c r="C427" s="95"/>
      <c r="D427" s="75"/>
      <c r="E427" s="135"/>
      <c r="F427" s="153"/>
      <c r="G427" s="83"/>
      <c r="H427" s="84" t="str">
        <f t="shared" si="30"/>
        <v/>
      </c>
      <c r="I427" s="149" t="str">
        <f t="shared" si="31"/>
        <v/>
      </c>
      <c r="J427" s="150" t="str">
        <f t="shared" si="32"/>
        <v/>
      </c>
      <c r="K427" s="151" t="str">
        <f t="shared" si="33"/>
        <v/>
      </c>
      <c r="L427" s="152" t="str">
        <f t="shared" si="34"/>
        <v/>
      </c>
    </row>
    <row r="428" spans="1:12" x14ac:dyDescent="0.2">
      <c r="A428" s="73"/>
      <c r="B428" s="75"/>
      <c r="C428" s="95"/>
      <c r="D428" s="75"/>
      <c r="E428" s="135"/>
      <c r="F428" s="153"/>
      <c r="G428" s="83"/>
      <c r="H428" s="84" t="str">
        <f t="shared" si="30"/>
        <v/>
      </c>
      <c r="I428" s="149" t="str">
        <f t="shared" si="31"/>
        <v/>
      </c>
      <c r="J428" s="150" t="str">
        <f t="shared" si="32"/>
        <v/>
      </c>
      <c r="K428" s="151" t="str">
        <f t="shared" si="33"/>
        <v/>
      </c>
      <c r="L428" s="152" t="str">
        <f t="shared" si="34"/>
        <v/>
      </c>
    </row>
    <row r="429" spans="1:12" x14ac:dyDescent="0.2">
      <c r="A429" s="73"/>
      <c r="B429" s="75"/>
      <c r="C429" s="95"/>
      <c r="D429" s="75"/>
      <c r="E429" s="135"/>
      <c r="F429" s="153"/>
      <c r="G429" s="83"/>
      <c r="H429" s="84" t="str">
        <f t="shared" si="30"/>
        <v/>
      </c>
      <c r="I429" s="149" t="str">
        <f t="shared" si="31"/>
        <v/>
      </c>
      <c r="J429" s="150" t="str">
        <f t="shared" si="32"/>
        <v/>
      </c>
      <c r="K429" s="151" t="str">
        <f t="shared" si="33"/>
        <v/>
      </c>
      <c r="L429" s="152" t="str">
        <f t="shared" si="34"/>
        <v/>
      </c>
    </row>
    <row r="430" spans="1:12" x14ac:dyDescent="0.2">
      <c r="A430" s="73"/>
      <c r="B430" s="75"/>
      <c r="C430" s="95"/>
      <c r="D430" s="75"/>
      <c r="E430" s="135"/>
      <c r="F430" s="153"/>
      <c r="G430" s="83"/>
      <c r="H430" s="84" t="str">
        <f t="shared" si="30"/>
        <v/>
      </c>
      <c r="I430" s="149" t="str">
        <f t="shared" si="31"/>
        <v/>
      </c>
      <c r="J430" s="150" t="str">
        <f t="shared" si="32"/>
        <v/>
      </c>
      <c r="K430" s="151" t="str">
        <f t="shared" si="33"/>
        <v/>
      </c>
      <c r="L430" s="152" t="str">
        <f t="shared" si="34"/>
        <v/>
      </c>
    </row>
    <row r="431" spans="1:12" x14ac:dyDescent="0.2">
      <c r="A431" s="73"/>
      <c r="B431" s="75"/>
      <c r="C431" s="95"/>
      <c r="D431" s="75"/>
      <c r="E431" s="135"/>
      <c r="F431" s="153"/>
      <c r="G431" s="83"/>
      <c r="H431" s="84" t="str">
        <f t="shared" si="30"/>
        <v/>
      </c>
      <c r="I431" s="149" t="str">
        <f t="shared" si="31"/>
        <v/>
      </c>
      <c r="J431" s="150" t="str">
        <f t="shared" si="32"/>
        <v/>
      </c>
      <c r="K431" s="151" t="str">
        <f t="shared" si="33"/>
        <v/>
      </c>
      <c r="L431" s="152" t="str">
        <f t="shared" si="34"/>
        <v/>
      </c>
    </row>
    <row r="432" spans="1:12" x14ac:dyDescent="0.2">
      <c r="A432" s="73"/>
      <c r="B432" s="75"/>
      <c r="C432" s="95"/>
      <c r="D432" s="75"/>
      <c r="E432" s="135"/>
      <c r="F432" s="153"/>
      <c r="G432" s="83"/>
      <c r="H432" s="84" t="str">
        <f t="shared" si="30"/>
        <v/>
      </c>
      <c r="I432" s="149" t="str">
        <f t="shared" si="31"/>
        <v/>
      </c>
      <c r="J432" s="150" t="str">
        <f t="shared" si="32"/>
        <v/>
      </c>
      <c r="K432" s="151" t="str">
        <f t="shared" si="33"/>
        <v/>
      </c>
      <c r="L432" s="152" t="str">
        <f t="shared" si="34"/>
        <v/>
      </c>
    </row>
    <row r="433" spans="1:12" x14ac:dyDescent="0.2">
      <c r="A433" s="73"/>
      <c r="B433" s="75"/>
      <c r="C433" s="95"/>
      <c r="D433" s="75"/>
      <c r="E433" s="135"/>
      <c r="F433" s="153"/>
      <c r="G433" s="83"/>
      <c r="H433" s="84" t="str">
        <f t="shared" si="30"/>
        <v/>
      </c>
      <c r="I433" s="149" t="str">
        <f t="shared" si="31"/>
        <v/>
      </c>
      <c r="J433" s="150" t="str">
        <f t="shared" si="32"/>
        <v/>
      </c>
      <c r="K433" s="151" t="str">
        <f t="shared" si="33"/>
        <v/>
      </c>
      <c r="L433" s="152" t="str">
        <f t="shared" si="34"/>
        <v/>
      </c>
    </row>
    <row r="434" spans="1:12" x14ac:dyDescent="0.2">
      <c r="A434" s="73"/>
      <c r="B434" s="75"/>
      <c r="C434" s="95"/>
      <c r="D434" s="75"/>
      <c r="E434" s="135"/>
      <c r="F434" s="153"/>
      <c r="G434" s="83"/>
      <c r="H434" s="84" t="str">
        <f t="shared" si="30"/>
        <v/>
      </c>
      <c r="I434" s="149" t="str">
        <f t="shared" si="31"/>
        <v/>
      </c>
      <c r="J434" s="150" t="str">
        <f t="shared" si="32"/>
        <v/>
      </c>
      <c r="K434" s="151" t="str">
        <f t="shared" si="33"/>
        <v/>
      </c>
      <c r="L434" s="152" t="str">
        <f t="shared" si="34"/>
        <v/>
      </c>
    </row>
    <row r="435" spans="1:12" x14ac:dyDescent="0.2">
      <c r="A435" s="73"/>
      <c r="B435" s="75"/>
      <c r="C435" s="95"/>
      <c r="D435" s="75"/>
      <c r="E435" s="135"/>
      <c r="F435" s="153"/>
      <c r="G435" s="83"/>
      <c r="H435" s="84" t="str">
        <f t="shared" si="30"/>
        <v/>
      </c>
      <c r="I435" s="149" t="str">
        <f t="shared" si="31"/>
        <v/>
      </c>
      <c r="J435" s="150" t="str">
        <f t="shared" si="32"/>
        <v/>
      </c>
      <c r="K435" s="151" t="str">
        <f t="shared" si="33"/>
        <v/>
      </c>
      <c r="L435" s="152" t="str">
        <f t="shared" si="34"/>
        <v/>
      </c>
    </row>
    <row r="436" spans="1:12" x14ac:dyDescent="0.2">
      <c r="A436" s="73"/>
      <c r="B436" s="75"/>
      <c r="C436" s="95"/>
      <c r="D436" s="75"/>
      <c r="E436" s="135"/>
      <c r="F436" s="153"/>
      <c r="G436" s="83"/>
      <c r="H436" s="84" t="str">
        <f t="shared" si="30"/>
        <v/>
      </c>
      <c r="I436" s="149" t="str">
        <f t="shared" si="31"/>
        <v/>
      </c>
      <c r="J436" s="150" t="str">
        <f t="shared" si="32"/>
        <v/>
      </c>
      <c r="K436" s="151" t="str">
        <f t="shared" si="33"/>
        <v/>
      </c>
      <c r="L436" s="152" t="str">
        <f t="shared" si="34"/>
        <v/>
      </c>
    </row>
    <row r="437" spans="1:12" x14ac:dyDescent="0.2">
      <c r="A437" s="73"/>
      <c r="B437" s="75"/>
      <c r="C437" s="95"/>
      <c r="D437" s="75"/>
      <c r="E437" s="135"/>
      <c r="F437" s="153"/>
      <c r="G437" s="83"/>
      <c r="H437" s="84" t="str">
        <f t="shared" si="30"/>
        <v/>
      </c>
      <c r="I437" s="149" t="str">
        <f t="shared" si="31"/>
        <v/>
      </c>
      <c r="J437" s="150" t="str">
        <f t="shared" si="32"/>
        <v/>
      </c>
      <c r="K437" s="151" t="str">
        <f t="shared" si="33"/>
        <v/>
      </c>
      <c r="L437" s="152" t="str">
        <f t="shared" si="34"/>
        <v/>
      </c>
    </row>
    <row r="438" spans="1:12" x14ac:dyDescent="0.2">
      <c r="A438" s="73"/>
      <c r="B438" s="75"/>
      <c r="C438" s="95"/>
      <c r="D438" s="75"/>
      <c r="E438" s="135"/>
      <c r="F438" s="153"/>
      <c r="G438" s="83"/>
      <c r="H438" s="84" t="str">
        <f t="shared" si="30"/>
        <v/>
      </c>
      <c r="I438" s="149" t="str">
        <f t="shared" si="31"/>
        <v/>
      </c>
      <c r="J438" s="150" t="str">
        <f t="shared" si="32"/>
        <v/>
      </c>
      <c r="K438" s="151" t="str">
        <f t="shared" si="33"/>
        <v/>
      </c>
      <c r="L438" s="152" t="str">
        <f t="shared" si="34"/>
        <v/>
      </c>
    </row>
    <row r="439" spans="1:12" x14ac:dyDescent="0.2">
      <c r="A439" s="73"/>
      <c r="B439" s="75"/>
      <c r="C439" s="95"/>
      <c r="D439" s="75"/>
      <c r="E439" s="135"/>
      <c r="F439" s="153"/>
      <c r="G439" s="83"/>
      <c r="H439" s="84" t="str">
        <f t="shared" si="30"/>
        <v/>
      </c>
      <c r="I439" s="149" t="str">
        <f t="shared" si="31"/>
        <v/>
      </c>
      <c r="J439" s="150" t="str">
        <f t="shared" si="32"/>
        <v/>
      </c>
      <c r="K439" s="151" t="str">
        <f t="shared" si="33"/>
        <v/>
      </c>
      <c r="L439" s="152" t="str">
        <f t="shared" si="34"/>
        <v/>
      </c>
    </row>
    <row r="440" spans="1:12" x14ac:dyDescent="0.2">
      <c r="A440" s="73"/>
      <c r="B440" s="75"/>
      <c r="C440" s="95"/>
      <c r="D440" s="75"/>
      <c r="E440" s="135"/>
      <c r="F440" s="153"/>
      <c r="G440" s="83"/>
      <c r="H440" s="84" t="str">
        <f t="shared" si="30"/>
        <v/>
      </c>
      <c r="I440" s="149" t="str">
        <f t="shared" si="31"/>
        <v/>
      </c>
      <c r="J440" s="150" t="str">
        <f t="shared" si="32"/>
        <v/>
      </c>
      <c r="K440" s="151" t="str">
        <f t="shared" si="33"/>
        <v/>
      </c>
      <c r="L440" s="152" t="str">
        <f t="shared" si="34"/>
        <v/>
      </c>
    </row>
    <row r="441" spans="1:12" x14ac:dyDescent="0.2">
      <c r="A441" s="73"/>
      <c r="B441" s="75"/>
      <c r="C441" s="95"/>
      <c r="D441" s="75"/>
      <c r="E441" s="135"/>
      <c r="F441" s="153"/>
      <c r="G441" s="83"/>
      <c r="H441" s="84" t="str">
        <f t="shared" si="30"/>
        <v/>
      </c>
      <c r="I441" s="149" t="str">
        <f t="shared" si="31"/>
        <v/>
      </c>
      <c r="J441" s="150" t="str">
        <f t="shared" si="32"/>
        <v/>
      </c>
      <c r="K441" s="151" t="str">
        <f t="shared" si="33"/>
        <v/>
      </c>
      <c r="L441" s="152" t="str">
        <f t="shared" si="34"/>
        <v/>
      </c>
    </row>
    <row r="442" spans="1:12" x14ac:dyDescent="0.2">
      <c r="A442" s="73"/>
      <c r="B442" s="75"/>
      <c r="C442" s="95"/>
      <c r="D442" s="75"/>
      <c r="E442" s="135"/>
      <c r="F442" s="153"/>
      <c r="G442" s="83"/>
      <c r="H442" s="84" t="str">
        <f t="shared" si="30"/>
        <v/>
      </c>
      <c r="I442" s="149" t="str">
        <f t="shared" si="31"/>
        <v/>
      </c>
      <c r="J442" s="150" t="str">
        <f t="shared" si="32"/>
        <v/>
      </c>
      <c r="K442" s="151" t="str">
        <f t="shared" si="33"/>
        <v/>
      </c>
      <c r="L442" s="152" t="str">
        <f t="shared" si="34"/>
        <v/>
      </c>
    </row>
    <row r="443" spans="1:12" x14ac:dyDescent="0.2">
      <c r="A443" s="73"/>
      <c r="B443" s="75"/>
      <c r="C443" s="95"/>
      <c r="D443" s="75"/>
      <c r="E443" s="135"/>
      <c r="F443" s="153"/>
      <c r="G443" s="83"/>
      <c r="H443" s="84" t="str">
        <f t="shared" si="30"/>
        <v/>
      </c>
      <c r="I443" s="149" t="str">
        <f t="shared" si="31"/>
        <v/>
      </c>
      <c r="J443" s="150" t="str">
        <f t="shared" si="32"/>
        <v/>
      </c>
      <c r="K443" s="151" t="str">
        <f t="shared" si="33"/>
        <v/>
      </c>
      <c r="L443" s="152" t="str">
        <f t="shared" si="34"/>
        <v/>
      </c>
    </row>
    <row r="444" spans="1:12" x14ac:dyDescent="0.2">
      <c r="A444" s="73"/>
      <c r="B444" s="75"/>
      <c r="C444" s="95"/>
      <c r="D444" s="75"/>
      <c r="E444" s="135"/>
      <c r="F444" s="153"/>
      <c r="G444" s="83"/>
      <c r="H444" s="84" t="str">
        <f t="shared" si="30"/>
        <v/>
      </c>
      <c r="I444" s="149" t="str">
        <f t="shared" si="31"/>
        <v/>
      </c>
      <c r="J444" s="150" t="str">
        <f t="shared" si="32"/>
        <v/>
      </c>
      <c r="K444" s="151" t="str">
        <f t="shared" si="33"/>
        <v/>
      </c>
      <c r="L444" s="152" t="str">
        <f t="shared" si="34"/>
        <v/>
      </c>
    </row>
    <row r="445" spans="1:12" x14ac:dyDescent="0.2">
      <c r="A445" s="73"/>
      <c r="B445" s="75"/>
      <c r="C445" s="95"/>
      <c r="D445" s="75"/>
      <c r="E445" s="135"/>
      <c r="F445" s="153"/>
      <c r="G445" s="83"/>
      <c r="H445" s="84" t="str">
        <f t="shared" si="30"/>
        <v/>
      </c>
      <c r="I445" s="149" t="str">
        <f t="shared" si="31"/>
        <v/>
      </c>
      <c r="J445" s="150" t="str">
        <f t="shared" si="32"/>
        <v/>
      </c>
      <c r="K445" s="151" t="str">
        <f t="shared" si="33"/>
        <v/>
      </c>
      <c r="L445" s="152" t="str">
        <f t="shared" si="34"/>
        <v/>
      </c>
    </row>
    <row r="446" spans="1:12" x14ac:dyDescent="0.2">
      <c r="A446" s="73"/>
      <c r="B446" s="75"/>
      <c r="C446" s="95"/>
      <c r="D446" s="75"/>
      <c r="E446" s="135"/>
      <c r="F446" s="153"/>
      <c r="G446" s="83"/>
      <c r="H446" s="84" t="str">
        <f t="shared" si="30"/>
        <v/>
      </c>
      <c r="I446" s="149" t="str">
        <f t="shared" si="31"/>
        <v/>
      </c>
      <c r="J446" s="150" t="str">
        <f t="shared" si="32"/>
        <v/>
      </c>
      <c r="K446" s="151" t="str">
        <f t="shared" si="33"/>
        <v/>
      </c>
      <c r="L446" s="152" t="str">
        <f t="shared" si="34"/>
        <v/>
      </c>
    </row>
    <row r="447" spans="1:12" x14ac:dyDescent="0.2">
      <c r="A447" s="73"/>
      <c r="B447" s="75"/>
      <c r="C447" s="95"/>
      <c r="D447" s="75"/>
      <c r="E447" s="135"/>
      <c r="F447" s="153"/>
      <c r="G447" s="83"/>
      <c r="H447" s="84" t="str">
        <f t="shared" si="30"/>
        <v/>
      </c>
      <c r="I447" s="149" t="str">
        <f t="shared" si="31"/>
        <v/>
      </c>
      <c r="J447" s="150" t="str">
        <f t="shared" si="32"/>
        <v/>
      </c>
      <c r="K447" s="151" t="str">
        <f t="shared" si="33"/>
        <v/>
      </c>
      <c r="L447" s="152" t="str">
        <f t="shared" si="34"/>
        <v/>
      </c>
    </row>
    <row r="448" spans="1:12" x14ac:dyDescent="0.2">
      <c r="A448" s="73"/>
      <c r="B448" s="75"/>
      <c r="C448" s="95"/>
      <c r="D448" s="75"/>
      <c r="E448" s="135"/>
      <c r="F448" s="153"/>
      <c r="G448" s="83"/>
      <c r="H448" s="84" t="str">
        <f t="shared" si="30"/>
        <v/>
      </c>
      <c r="I448" s="149" t="str">
        <f t="shared" si="31"/>
        <v/>
      </c>
      <c r="J448" s="150" t="str">
        <f t="shared" si="32"/>
        <v/>
      </c>
      <c r="K448" s="151" t="str">
        <f t="shared" si="33"/>
        <v/>
      </c>
      <c r="L448" s="152" t="str">
        <f t="shared" si="34"/>
        <v/>
      </c>
    </row>
    <row r="449" spans="1:12" x14ac:dyDescent="0.2">
      <c r="A449" s="73"/>
      <c r="B449" s="75"/>
      <c r="C449" s="95"/>
      <c r="D449" s="75"/>
      <c r="E449" s="135"/>
      <c r="F449" s="153"/>
      <c r="G449" s="83"/>
      <c r="H449" s="84" t="str">
        <f t="shared" si="30"/>
        <v/>
      </c>
      <c r="I449" s="149" t="str">
        <f t="shared" si="31"/>
        <v/>
      </c>
      <c r="J449" s="150" t="str">
        <f t="shared" si="32"/>
        <v/>
      </c>
      <c r="K449" s="151" t="str">
        <f t="shared" si="33"/>
        <v/>
      </c>
      <c r="L449" s="152" t="str">
        <f t="shared" si="34"/>
        <v/>
      </c>
    </row>
    <row r="450" spans="1:12" x14ac:dyDescent="0.2">
      <c r="A450" s="73"/>
      <c r="B450" s="75"/>
      <c r="C450" s="95"/>
      <c r="D450" s="75"/>
      <c r="E450" s="135"/>
      <c r="F450" s="153"/>
      <c r="G450" s="83"/>
      <c r="H450" s="84" t="str">
        <f t="shared" si="30"/>
        <v/>
      </c>
      <c r="I450" s="149" t="str">
        <f t="shared" si="31"/>
        <v/>
      </c>
      <c r="J450" s="150" t="str">
        <f t="shared" si="32"/>
        <v/>
      </c>
      <c r="K450" s="151" t="str">
        <f t="shared" si="33"/>
        <v/>
      </c>
      <c r="L450" s="152" t="str">
        <f t="shared" si="34"/>
        <v/>
      </c>
    </row>
    <row r="451" spans="1:12" x14ac:dyDescent="0.2">
      <c r="A451" s="73"/>
      <c r="B451" s="75"/>
      <c r="C451" s="95"/>
      <c r="D451" s="75"/>
      <c r="E451" s="135"/>
      <c r="F451" s="153"/>
      <c r="G451" s="83"/>
      <c r="H451" s="84" t="str">
        <f t="shared" si="30"/>
        <v/>
      </c>
      <c r="I451" s="149" t="str">
        <f t="shared" si="31"/>
        <v/>
      </c>
      <c r="J451" s="150" t="str">
        <f t="shared" si="32"/>
        <v/>
      </c>
      <c r="K451" s="151" t="str">
        <f t="shared" si="33"/>
        <v/>
      </c>
      <c r="L451" s="152" t="str">
        <f t="shared" si="34"/>
        <v/>
      </c>
    </row>
    <row r="452" spans="1:12" x14ac:dyDescent="0.2">
      <c r="A452" s="73"/>
      <c r="B452" s="75"/>
      <c r="C452" s="95"/>
      <c r="D452" s="75"/>
      <c r="E452" s="135"/>
      <c r="F452" s="153"/>
      <c r="G452" s="83"/>
      <c r="H452" s="84" t="str">
        <f t="shared" ref="H452:H515" si="35">IF(A452="","",IF(F452="",IF(G452="America",0.6,IF(G452="Africa",0.5,IF(G452="Asia",0.57))),F452))</f>
        <v/>
      </c>
      <c r="I452" s="149" t="str">
        <f t="shared" ref="I452:I515" si="36">IF(A452="","",H452*EXP(-1.499+(2.148*LN(D452))+(0.207*(LN(D452))^2)-(0.0281*(LN(D452))^3)))</f>
        <v/>
      </c>
      <c r="J452" s="150" t="str">
        <f t="shared" ref="J452:J515" si="37">IF(A452="","",(I452/1000)/2)</f>
        <v/>
      </c>
      <c r="K452" s="151" t="str">
        <f t="shared" ref="K452:K515" si="38">IF(A452="","",IF($A452=$A451,"",$A452))</f>
        <v/>
      </c>
      <c r="L452" s="152" t="str">
        <f t="shared" ref="L452:L515" si="39">IF(A452="","",IF(A452=A451,J452+L451,J452))</f>
        <v/>
      </c>
    </row>
    <row r="453" spans="1:12" x14ac:dyDescent="0.2">
      <c r="A453" s="73"/>
      <c r="B453" s="75"/>
      <c r="C453" s="95"/>
      <c r="D453" s="75"/>
      <c r="E453" s="135"/>
      <c r="F453" s="153"/>
      <c r="G453" s="83"/>
      <c r="H453" s="84" t="str">
        <f t="shared" si="35"/>
        <v/>
      </c>
      <c r="I453" s="149" t="str">
        <f t="shared" si="36"/>
        <v/>
      </c>
      <c r="J453" s="150" t="str">
        <f t="shared" si="37"/>
        <v/>
      </c>
      <c r="K453" s="151" t="str">
        <f t="shared" si="38"/>
        <v/>
      </c>
      <c r="L453" s="152" t="str">
        <f t="shared" si="39"/>
        <v/>
      </c>
    </row>
    <row r="454" spans="1:12" x14ac:dyDescent="0.2">
      <c r="A454" s="73"/>
      <c r="B454" s="75"/>
      <c r="C454" s="95"/>
      <c r="D454" s="75"/>
      <c r="E454" s="135"/>
      <c r="F454" s="153"/>
      <c r="G454" s="83"/>
      <c r="H454" s="84" t="str">
        <f t="shared" si="35"/>
        <v/>
      </c>
      <c r="I454" s="149" t="str">
        <f t="shared" si="36"/>
        <v/>
      </c>
      <c r="J454" s="150" t="str">
        <f t="shared" si="37"/>
        <v/>
      </c>
      <c r="K454" s="151" t="str">
        <f t="shared" si="38"/>
        <v/>
      </c>
      <c r="L454" s="152" t="str">
        <f t="shared" si="39"/>
        <v/>
      </c>
    </row>
    <row r="455" spans="1:12" x14ac:dyDescent="0.2">
      <c r="A455" s="73"/>
      <c r="B455" s="75"/>
      <c r="C455" s="95"/>
      <c r="D455" s="75"/>
      <c r="E455" s="135"/>
      <c r="F455" s="153"/>
      <c r="G455" s="83"/>
      <c r="H455" s="84" t="str">
        <f t="shared" si="35"/>
        <v/>
      </c>
      <c r="I455" s="149" t="str">
        <f t="shared" si="36"/>
        <v/>
      </c>
      <c r="J455" s="150" t="str">
        <f t="shared" si="37"/>
        <v/>
      </c>
      <c r="K455" s="151" t="str">
        <f t="shared" si="38"/>
        <v/>
      </c>
      <c r="L455" s="152" t="str">
        <f t="shared" si="39"/>
        <v/>
      </c>
    </row>
    <row r="456" spans="1:12" x14ac:dyDescent="0.2">
      <c r="A456" s="73"/>
      <c r="B456" s="75"/>
      <c r="C456" s="95"/>
      <c r="D456" s="75"/>
      <c r="E456" s="135"/>
      <c r="F456" s="153"/>
      <c r="G456" s="83"/>
      <c r="H456" s="84" t="str">
        <f t="shared" si="35"/>
        <v/>
      </c>
      <c r="I456" s="149" t="str">
        <f t="shared" si="36"/>
        <v/>
      </c>
      <c r="J456" s="150" t="str">
        <f t="shared" si="37"/>
        <v/>
      </c>
      <c r="K456" s="151" t="str">
        <f t="shared" si="38"/>
        <v/>
      </c>
      <c r="L456" s="152" t="str">
        <f t="shared" si="39"/>
        <v/>
      </c>
    </row>
    <row r="457" spans="1:12" x14ac:dyDescent="0.2">
      <c r="A457" s="73"/>
      <c r="B457" s="75"/>
      <c r="C457" s="95"/>
      <c r="D457" s="75"/>
      <c r="E457" s="135"/>
      <c r="F457" s="153"/>
      <c r="G457" s="83"/>
      <c r="H457" s="84" t="str">
        <f t="shared" si="35"/>
        <v/>
      </c>
      <c r="I457" s="149" t="str">
        <f t="shared" si="36"/>
        <v/>
      </c>
      <c r="J457" s="150" t="str">
        <f t="shared" si="37"/>
        <v/>
      </c>
      <c r="K457" s="151" t="str">
        <f t="shared" si="38"/>
        <v/>
      </c>
      <c r="L457" s="152" t="str">
        <f t="shared" si="39"/>
        <v/>
      </c>
    </row>
    <row r="458" spans="1:12" x14ac:dyDescent="0.2">
      <c r="A458" s="73"/>
      <c r="B458" s="75"/>
      <c r="C458" s="95"/>
      <c r="D458" s="75"/>
      <c r="E458" s="135"/>
      <c r="F458" s="153"/>
      <c r="G458" s="83"/>
      <c r="H458" s="84" t="str">
        <f t="shared" si="35"/>
        <v/>
      </c>
      <c r="I458" s="149" t="str">
        <f t="shared" si="36"/>
        <v/>
      </c>
      <c r="J458" s="150" t="str">
        <f t="shared" si="37"/>
        <v/>
      </c>
      <c r="K458" s="151" t="str">
        <f t="shared" si="38"/>
        <v/>
      </c>
      <c r="L458" s="152" t="str">
        <f t="shared" si="39"/>
        <v/>
      </c>
    </row>
    <row r="459" spans="1:12" x14ac:dyDescent="0.2">
      <c r="A459" s="73"/>
      <c r="B459" s="75"/>
      <c r="C459" s="95"/>
      <c r="D459" s="75"/>
      <c r="E459" s="135"/>
      <c r="F459" s="153"/>
      <c r="G459" s="83"/>
      <c r="H459" s="84" t="str">
        <f t="shared" si="35"/>
        <v/>
      </c>
      <c r="I459" s="149" t="str">
        <f t="shared" si="36"/>
        <v/>
      </c>
      <c r="J459" s="150" t="str">
        <f t="shared" si="37"/>
        <v/>
      </c>
      <c r="K459" s="151" t="str">
        <f t="shared" si="38"/>
        <v/>
      </c>
      <c r="L459" s="152" t="str">
        <f t="shared" si="39"/>
        <v/>
      </c>
    </row>
    <row r="460" spans="1:12" x14ac:dyDescent="0.2">
      <c r="A460" s="73"/>
      <c r="B460" s="75"/>
      <c r="C460" s="95"/>
      <c r="D460" s="75"/>
      <c r="E460" s="135"/>
      <c r="F460" s="153"/>
      <c r="G460" s="83"/>
      <c r="H460" s="84" t="str">
        <f t="shared" si="35"/>
        <v/>
      </c>
      <c r="I460" s="149" t="str">
        <f t="shared" si="36"/>
        <v/>
      </c>
      <c r="J460" s="150" t="str">
        <f t="shared" si="37"/>
        <v/>
      </c>
      <c r="K460" s="151" t="str">
        <f t="shared" si="38"/>
        <v/>
      </c>
      <c r="L460" s="152" t="str">
        <f t="shared" si="39"/>
        <v/>
      </c>
    </row>
    <row r="461" spans="1:12" x14ac:dyDescent="0.2">
      <c r="A461" s="73"/>
      <c r="B461" s="75"/>
      <c r="C461" s="95"/>
      <c r="D461" s="75"/>
      <c r="E461" s="135"/>
      <c r="F461" s="153"/>
      <c r="G461" s="83"/>
      <c r="H461" s="84" t="str">
        <f t="shared" si="35"/>
        <v/>
      </c>
      <c r="I461" s="149" t="str">
        <f t="shared" si="36"/>
        <v/>
      </c>
      <c r="J461" s="150" t="str">
        <f t="shared" si="37"/>
        <v/>
      </c>
      <c r="K461" s="151" t="str">
        <f t="shared" si="38"/>
        <v/>
      </c>
      <c r="L461" s="152" t="str">
        <f t="shared" si="39"/>
        <v/>
      </c>
    </row>
    <row r="462" spans="1:12" x14ac:dyDescent="0.2">
      <c r="A462" s="73"/>
      <c r="B462" s="75"/>
      <c r="C462" s="95"/>
      <c r="D462" s="75"/>
      <c r="E462" s="135"/>
      <c r="F462" s="153"/>
      <c r="G462" s="83"/>
      <c r="H462" s="84" t="str">
        <f t="shared" si="35"/>
        <v/>
      </c>
      <c r="I462" s="149" t="str">
        <f t="shared" si="36"/>
        <v/>
      </c>
      <c r="J462" s="150" t="str">
        <f t="shared" si="37"/>
        <v/>
      </c>
      <c r="K462" s="151" t="str">
        <f t="shared" si="38"/>
        <v/>
      </c>
      <c r="L462" s="152" t="str">
        <f t="shared" si="39"/>
        <v/>
      </c>
    </row>
    <row r="463" spans="1:12" x14ac:dyDescent="0.2">
      <c r="A463" s="73"/>
      <c r="B463" s="75"/>
      <c r="C463" s="95"/>
      <c r="D463" s="75"/>
      <c r="E463" s="135"/>
      <c r="F463" s="153"/>
      <c r="G463" s="83"/>
      <c r="H463" s="84" t="str">
        <f t="shared" si="35"/>
        <v/>
      </c>
      <c r="I463" s="149" t="str">
        <f t="shared" si="36"/>
        <v/>
      </c>
      <c r="J463" s="150" t="str">
        <f t="shared" si="37"/>
        <v/>
      </c>
      <c r="K463" s="151" t="str">
        <f t="shared" si="38"/>
        <v/>
      </c>
      <c r="L463" s="152" t="str">
        <f t="shared" si="39"/>
        <v/>
      </c>
    </row>
    <row r="464" spans="1:12" x14ac:dyDescent="0.2">
      <c r="A464" s="73"/>
      <c r="B464" s="75"/>
      <c r="C464" s="95"/>
      <c r="D464" s="75"/>
      <c r="E464" s="135"/>
      <c r="F464" s="153"/>
      <c r="G464" s="83"/>
      <c r="H464" s="84" t="str">
        <f t="shared" si="35"/>
        <v/>
      </c>
      <c r="I464" s="149" t="str">
        <f t="shared" si="36"/>
        <v/>
      </c>
      <c r="J464" s="150" t="str">
        <f t="shared" si="37"/>
        <v/>
      </c>
      <c r="K464" s="151" t="str">
        <f t="shared" si="38"/>
        <v/>
      </c>
      <c r="L464" s="152" t="str">
        <f t="shared" si="39"/>
        <v/>
      </c>
    </row>
    <row r="465" spans="1:12" x14ac:dyDescent="0.2">
      <c r="A465" s="73"/>
      <c r="B465" s="75"/>
      <c r="C465" s="95"/>
      <c r="D465" s="75"/>
      <c r="E465" s="135"/>
      <c r="F465" s="153"/>
      <c r="G465" s="83"/>
      <c r="H465" s="84" t="str">
        <f t="shared" si="35"/>
        <v/>
      </c>
      <c r="I465" s="149" t="str">
        <f t="shared" si="36"/>
        <v/>
      </c>
      <c r="J465" s="150" t="str">
        <f t="shared" si="37"/>
        <v/>
      </c>
      <c r="K465" s="151" t="str">
        <f t="shared" si="38"/>
        <v/>
      </c>
      <c r="L465" s="152" t="str">
        <f t="shared" si="39"/>
        <v/>
      </c>
    </row>
    <row r="466" spans="1:12" x14ac:dyDescent="0.2">
      <c r="A466" s="73"/>
      <c r="B466" s="75"/>
      <c r="C466" s="95"/>
      <c r="D466" s="75"/>
      <c r="E466" s="135"/>
      <c r="F466" s="153"/>
      <c r="G466" s="83"/>
      <c r="H466" s="84" t="str">
        <f t="shared" si="35"/>
        <v/>
      </c>
      <c r="I466" s="149" t="str">
        <f t="shared" si="36"/>
        <v/>
      </c>
      <c r="J466" s="150" t="str">
        <f t="shared" si="37"/>
        <v/>
      </c>
      <c r="K466" s="151" t="str">
        <f t="shared" si="38"/>
        <v/>
      </c>
      <c r="L466" s="152" t="str">
        <f t="shared" si="39"/>
        <v/>
      </c>
    </row>
    <row r="467" spans="1:12" x14ac:dyDescent="0.2">
      <c r="A467" s="73"/>
      <c r="B467" s="75"/>
      <c r="C467" s="95"/>
      <c r="D467" s="75"/>
      <c r="E467" s="135"/>
      <c r="F467" s="153"/>
      <c r="G467" s="83"/>
      <c r="H467" s="84" t="str">
        <f t="shared" si="35"/>
        <v/>
      </c>
      <c r="I467" s="149" t="str">
        <f t="shared" si="36"/>
        <v/>
      </c>
      <c r="J467" s="150" t="str">
        <f t="shared" si="37"/>
        <v/>
      </c>
      <c r="K467" s="151" t="str">
        <f t="shared" si="38"/>
        <v/>
      </c>
      <c r="L467" s="152" t="str">
        <f t="shared" si="39"/>
        <v/>
      </c>
    </row>
    <row r="468" spans="1:12" x14ac:dyDescent="0.2">
      <c r="A468" s="73"/>
      <c r="B468" s="75"/>
      <c r="C468" s="95"/>
      <c r="D468" s="75"/>
      <c r="E468" s="135"/>
      <c r="F468" s="153"/>
      <c r="G468" s="83"/>
      <c r="H468" s="84" t="str">
        <f t="shared" si="35"/>
        <v/>
      </c>
      <c r="I468" s="149" t="str">
        <f t="shared" si="36"/>
        <v/>
      </c>
      <c r="J468" s="150" t="str">
        <f t="shared" si="37"/>
        <v/>
      </c>
      <c r="K468" s="151" t="str">
        <f t="shared" si="38"/>
        <v/>
      </c>
      <c r="L468" s="152" t="str">
        <f t="shared" si="39"/>
        <v/>
      </c>
    </row>
    <row r="469" spans="1:12" x14ac:dyDescent="0.2">
      <c r="A469" s="73"/>
      <c r="B469" s="75"/>
      <c r="C469" s="95"/>
      <c r="D469" s="75"/>
      <c r="E469" s="135"/>
      <c r="F469" s="153"/>
      <c r="G469" s="83"/>
      <c r="H469" s="84" t="str">
        <f t="shared" si="35"/>
        <v/>
      </c>
      <c r="I469" s="149" t="str">
        <f t="shared" si="36"/>
        <v/>
      </c>
      <c r="J469" s="150" t="str">
        <f t="shared" si="37"/>
        <v/>
      </c>
      <c r="K469" s="151" t="str">
        <f t="shared" si="38"/>
        <v/>
      </c>
      <c r="L469" s="152" t="str">
        <f t="shared" si="39"/>
        <v/>
      </c>
    </row>
    <row r="470" spans="1:12" x14ac:dyDescent="0.2">
      <c r="A470" s="73"/>
      <c r="B470" s="75"/>
      <c r="C470" s="95"/>
      <c r="D470" s="75"/>
      <c r="E470" s="135"/>
      <c r="F470" s="153"/>
      <c r="G470" s="83"/>
      <c r="H470" s="84" t="str">
        <f t="shared" si="35"/>
        <v/>
      </c>
      <c r="I470" s="149" t="str">
        <f t="shared" si="36"/>
        <v/>
      </c>
      <c r="J470" s="150" t="str">
        <f t="shared" si="37"/>
        <v/>
      </c>
      <c r="K470" s="151" t="str">
        <f t="shared" si="38"/>
        <v/>
      </c>
      <c r="L470" s="152" t="str">
        <f t="shared" si="39"/>
        <v/>
      </c>
    </row>
    <row r="471" spans="1:12" x14ac:dyDescent="0.2">
      <c r="A471" s="73"/>
      <c r="B471" s="75"/>
      <c r="C471" s="95"/>
      <c r="D471" s="75"/>
      <c r="E471" s="135"/>
      <c r="F471" s="153"/>
      <c r="G471" s="83"/>
      <c r="H471" s="84" t="str">
        <f t="shared" si="35"/>
        <v/>
      </c>
      <c r="I471" s="149" t="str">
        <f t="shared" si="36"/>
        <v/>
      </c>
      <c r="J471" s="150" t="str">
        <f t="shared" si="37"/>
        <v/>
      </c>
      <c r="K471" s="151" t="str">
        <f t="shared" si="38"/>
        <v/>
      </c>
      <c r="L471" s="152" t="str">
        <f t="shared" si="39"/>
        <v/>
      </c>
    </row>
    <row r="472" spans="1:12" x14ac:dyDescent="0.2">
      <c r="A472" s="73"/>
      <c r="B472" s="75"/>
      <c r="C472" s="95"/>
      <c r="D472" s="75"/>
      <c r="E472" s="135"/>
      <c r="F472" s="153"/>
      <c r="G472" s="83"/>
      <c r="H472" s="84" t="str">
        <f t="shared" si="35"/>
        <v/>
      </c>
      <c r="I472" s="149" t="str">
        <f t="shared" si="36"/>
        <v/>
      </c>
      <c r="J472" s="150" t="str">
        <f t="shared" si="37"/>
        <v/>
      </c>
      <c r="K472" s="151" t="str">
        <f t="shared" si="38"/>
        <v/>
      </c>
      <c r="L472" s="152" t="str">
        <f t="shared" si="39"/>
        <v/>
      </c>
    </row>
    <row r="473" spans="1:12" x14ac:dyDescent="0.2">
      <c r="A473" s="73"/>
      <c r="B473" s="75"/>
      <c r="C473" s="95"/>
      <c r="D473" s="75"/>
      <c r="E473" s="135"/>
      <c r="F473" s="153"/>
      <c r="G473" s="83"/>
      <c r="H473" s="84" t="str">
        <f t="shared" si="35"/>
        <v/>
      </c>
      <c r="I473" s="149" t="str">
        <f t="shared" si="36"/>
        <v/>
      </c>
      <c r="J473" s="150" t="str">
        <f t="shared" si="37"/>
        <v/>
      </c>
      <c r="K473" s="151" t="str">
        <f t="shared" si="38"/>
        <v/>
      </c>
      <c r="L473" s="152" t="str">
        <f t="shared" si="39"/>
        <v/>
      </c>
    </row>
    <row r="474" spans="1:12" x14ac:dyDescent="0.2">
      <c r="A474" s="73"/>
      <c r="B474" s="75"/>
      <c r="C474" s="95"/>
      <c r="D474" s="75"/>
      <c r="E474" s="135"/>
      <c r="F474" s="153"/>
      <c r="G474" s="83"/>
      <c r="H474" s="84" t="str">
        <f t="shared" si="35"/>
        <v/>
      </c>
      <c r="I474" s="149" t="str">
        <f t="shared" si="36"/>
        <v/>
      </c>
      <c r="J474" s="150" t="str">
        <f t="shared" si="37"/>
        <v/>
      </c>
      <c r="K474" s="151" t="str">
        <f t="shared" si="38"/>
        <v/>
      </c>
      <c r="L474" s="152" t="str">
        <f t="shared" si="39"/>
        <v/>
      </c>
    </row>
    <row r="475" spans="1:12" x14ac:dyDescent="0.2">
      <c r="A475" s="73"/>
      <c r="B475" s="75"/>
      <c r="C475" s="95"/>
      <c r="D475" s="75"/>
      <c r="E475" s="135"/>
      <c r="F475" s="153"/>
      <c r="G475" s="83"/>
      <c r="H475" s="84" t="str">
        <f t="shared" si="35"/>
        <v/>
      </c>
      <c r="I475" s="149" t="str">
        <f t="shared" si="36"/>
        <v/>
      </c>
      <c r="J475" s="150" t="str">
        <f t="shared" si="37"/>
        <v/>
      </c>
      <c r="K475" s="151" t="str">
        <f t="shared" si="38"/>
        <v/>
      </c>
      <c r="L475" s="152" t="str">
        <f t="shared" si="39"/>
        <v/>
      </c>
    </row>
    <row r="476" spans="1:12" x14ac:dyDescent="0.2">
      <c r="A476" s="73"/>
      <c r="B476" s="75"/>
      <c r="C476" s="95"/>
      <c r="D476" s="75"/>
      <c r="E476" s="135"/>
      <c r="F476" s="153"/>
      <c r="G476" s="83"/>
      <c r="H476" s="84" t="str">
        <f t="shared" si="35"/>
        <v/>
      </c>
      <c r="I476" s="149" t="str">
        <f t="shared" si="36"/>
        <v/>
      </c>
      <c r="J476" s="150" t="str">
        <f t="shared" si="37"/>
        <v/>
      </c>
      <c r="K476" s="151" t="str">
        <f t="shared" si="38"/>
        <v/>
      </c>
      <c r="L476" s="152" t="str">
        <f t="shared" si="39"/>
        <v/>
      </c>
    </row>
    <row r="477" spans="1:12" x14ac:dyDescent="0.2">
      <c r="A477" s="73"/>
      <c r="B477" s="75"/>
      <c r="C477" s="95"/>
      <c r="D477" s="75"/>
      <c r="E477" s="135"/>
      <c r="F477" s="153"/>
      <c r="G477" s="83"/>
      <c r="H477" s="84" t="str">
        <f t="shared" si="35"/>
        <v/>
      </c>
      <c r="I477" s="149" t="str">
        <f t="shared" si="36"/>
        <v/>
      </c>
      <c r="J477" s="150" t="str">
        <f t="shared" si="37"/>
        <v/>
      </c>
      <c r="K477" s="151" t="str">
        <f t="shared" si="38"/>
        <v/>
      </c>
      <c r="L477" s="152" t="str">
        <f t="shared" si="39"/>
        <v/>
      </c>
    </row>
    <row r="478" spans="1:12" x14ac:dyDescent="0.2">
      <c r="A478" s="73"/>
      <c r="B478" s="75"/>
      <c r="C478" s="95"/>
      <c r="D478" s="75"/>
      <c r="E478" s="135"/>
      <c r="F478" s="153"/>
      <c r="G478" s="83"/>
      <c r="H478" s="84" t="str">
        <f t="shared" si="35"/>
        <v/>
      </c>
      <c r="I478" s="149" t="str">
        <f t="shared" si="36"/>
        <v/>
      </c>
      <c r="J478" s="150" t="str">
        <f t="shared" si="37"/>
        <v/>
      </c>
      <c r="K478" s="151" t="str">
        <f t="shared" si="38"/>
        <v/>
      </c>
      <c r="L478" s="152" t="str">
        <f t="shared" si="39"/>
        <v/>
      </c>
    </row>
    <row r="479" spans="1:12" x14ac:dyDescent="0.2">
      <c r="A479" s="73"/>
      <c r="B479" s="75"/>
      <c r="C479" s="95"/>
      <c r="D479" s="75"/>
      <c r="E479" s="135"/>
      <c r="F479" s="153"/>
      <c r="G479" s="83"/>
      <c r="H479" s="84" t="str">
        <f t="shared" si="35"/>
        <v/>
      </c>
      <c r="I479" s="149" t="str">
        <f t="shared" si="36"/>
        <v/>
      </c>
      <c r="J479" s="150" t="str">
        <f t="shared" si="37"/>
        <v/>
      </c>
      <c r="K479" s="151" t="str">
        <f t="shared" si="38"/>
        <v/>
      </c>
      <c r="L479" s="152" t="str">
        <f t="shared" si="39"/>
        <v/>
      </c>
    </row>
    <row r="480" spans="1:12" x14ac:dyDescent="0.2">
      <c r="A480" s="73"/>
      <c r="B480" s="75"/>
      <c r="C480" s="95"/>
      <c r="D480" s="75"/>
      <c r="E480" s="135"/>
      <c r="F480" s="153"/>
      <c r="G480" s="83"/>
      <c r="H480" s="84" t="str">
        <f t="shared" si="35"/>
        <v/>
      </c>
      <c r="I480" s="149" t="str">
        <f t="shared" si="36"/>
        <v/>
      </c>
      <c r="J480" s="150" t="str">
        <f t="shared" si="37"/>
        <v/>
      </c>
      <c r="K480" s="151" t="str">
        <f t="shared" si="38"/>
        <v/>
      </c>
      <c r="L480" s="152" t="str">
        <f t="shared" si="39"/>
        <v/>
      </c>
    </row>
    <row r="481" spans="1:12" x14ac:dyDescent="0.2">
      <c r="A481" s="73"/>
      <c r="B481" s="75"/>
      <c r="C481" s="95"/>
      <c r="D481" s="75"/>
      <c r="E481" s="135"/>
      <c r="F481" s="153"/>
      <c r="G481" s="83"/>
      <c r="H481" s="84" t="str">
        <f t="shared" si="35"/>
        <v/>
      </c>
      <c r="I481" s="149" t="str">
        <f t="shared" si="36"/>
        <v/>
      </c>
      <c r="J481" s="150" t="str">
        <f t="shared" si="37"/>
        <v/>
      </c>
      <c r="K481" s="151" t="str">
        <f t="shared" si="38"/>
        <v/>
      </c>
      <c r="L481" s="152" t="str">
        <f t="shared" si="39"/>
        <v/>
      </c>
    </row>
    <row r="482" spans="1:12" x14ac:dyDescent="0.2">
      <c r="A482" s="73"/>
      <c r="B482" s="75"/>
      <c r="C482" s="95"/>
      <c r="D482" s="75"/>
      <c r="E482" s="135"/>
      <c r="F482" s="153"/>
      <c r="G482" s="83"/>
      <c r="H482" s="84" t="str">
        <f t="shared" si="35"/>
        <v/>
      </c>
      <c r="I482" s="149" t="str">
        <f t="shared" si="36"/>
        <v/>
      </c>
      <c r="J482" s="150" t="str">
        <f t="shared" si="37"/>
        <v/>
      </c>
      <c r="K482" s="151" t="str">
        <f t="shared" si="38"/>
        <v/>
      </c>
      <c r="L482" s="152" t="str">
        <f t="shared" si="39"/>
        <v/>
      </c>
    </row>
    <row r="483" spans="1:12" x14ac:dyDescent="0.2">
      <c r="A483" s="73"/>
      <c r="B483" s="75"/>
      <c r="C483" s="95"/>
      <c r="D483" s="75"/>
      <c r="E483" s="135"/>
      <c r="F483" s="153"/>
      <c r="G483" s="83"/>
      <c r="H483" s="84" t="str">
        <f t="shared" si="35"/>
        <v/>
      </c>
      <c r="I483" s="149" t="str">
        <f t="shared" si="36"/>
        <v/>
      </c>
      <c r="J483" s="150" t="str">
        <f t="shared" si="37"/>
        <v/>
      </c>
      <c r="K483" s="151" t="str">
        <f t="shared" si="38"/>
        <v/>
      </c>
      <c r="L483" s="152" t="str">
        <f t="shared" si="39"/>
        <v/>
      </c>
    </row>
    <row r="484" spans="1:12" x14ac:dyDescent="0.2">
      <c r="A484" s="73"/>
      <c r="B484" s="75"/>
      <c r="C484" s="95"/>
      <c r="D484" s="75"/>
      <c r="E484" s="135"/>
      <c r="F484" s="153"/>
      <c r="G484" s="83"/>
      <c r="H484" s="84" t="str">
        <f t="shared" si="35"/>
        <v/>
      </c>
      <c r="I484" s="149" t="str">
        <f t="shared" si="36"/>
        <v/>
      </c>
      <c r="J484" s="150" t="str">
        <f t="shared" si="37"/>
        <v/>
      </c>
      <c r="K484" s="151" t="str">
        <f t="shared" si="38"/>
        <v/>
      </c>
      <c r="L484" s="152" t="str">
        <f t="shared" si="39"/>
        <v/>
      </c>
    </row>
    <row r="485" spans="1:12" x14ac:dyDescent="0.2">
      <c r="A485" s="73"/>
      <c r="B485" s="75"/>
      <c r="C485" s="95"/>
      <c r="D485" s="75"/>
      <c r="E485" s="135"/>
      <c r="F485" s="153"/>
      <c r="G485" s="83"/>
      <c r="H485" s="84" t="str">
        <f t="shared" si="35"/>
        <v/>
      </c>
      <c r="I485" s="149" t="str">
        <f t="shared" si="36"/>
        <v/>
      </c>
      <c r="J485" s="150" t="str">
        <f t="shared" si="37"/>
        <v/>
      </c>
      <c r="K485" s="151" t="str">
        <f t="shared" si="38"/>
        <v/>
      </c>
      <c r="L485" s="152" t="str">
        <f t="shared" si="39"/>
        <v/>
      </c>
    </row>
    <row r="486" spans="1:12" x14ac:dyDescent="0.2">
      <c r="A486" s="73"/>
      <c r="B486" s="75"/>
      <c r="C486" s="95"/>
      <c r="D486" s="75"/>
      <c r="E486" s="135"/>
      <c r="F486" s="153"/>
      <c r="G486" s="83"/>
      <c r="H486" s="84" t="str">
        <f t="shared" si="35"/>
        <v/>
      </c>
      <c r="I486" s="149" t="str">
        <f t="shared" si="36"/>
        <v/>
      </c>
      <c r="J486" s="150" t="str">
        <f t="shared" si="37"/>
        <v/>
      </c>
      <c r="K486" s="151" t="str">
        <f t="shared" si="38"/>
        <v/>
      </c>
      <c r="L486" s="152" t="str">
        <f t="shared" si="39"/>
        <v/>
      </c>
    </row>
    <row r="487" spans="1:12" x14ac:dyDescent="0.2">
      <c r="A487" s="73"/>
      <c r="B487" s="75"/>
      <c r="C487" s="95"/>
      <c r="D487" s="75"/>
      <c r="E487" s="135"/>
      <c r="F487" s="153"/>
      <c r="G487" s="83"/>
      <c r="H487" s="84" t="str">
        <f t="shared" si="35"/>
        <v/>
      </c>
      <c r="I487" s="149" t="str">
        <f t="shared" si="36"/>
        <v/>
      </c>
      <c r="J487" s="150" t="str">
        <f t="shared" si="37"/>
        <v/>
      </c>
      <c r="K487" s="151" t="str">
        <f t="shared" si="38"/>
        <v/>
      </c>
      <c r="L487" s="152" t="str">
        <f t="shared" si="39"/>
        <v/>
      </c>
    </row>
    <row r="488" spans="1:12" x14ac:dyDescent="0.2">
      <c r="A488" s="73"/>
      <c r="B488" s="75"/>
      <c r="C488" s="95"/>
      <c r="D488" s="75"/>
      <c r="E488" s="135"/>
      <c r="F488" s="153"/>
      <c r="G488" s="83"/>
      <c r="H488" s="84" t="str">
        <f t="shared" si="35"/>
        <v/>
      </c>
      <c r="I488" s="149" t="str">
        <f t="shared" si="36"/>
        <v/>
      </c>
      <c r="J488" s="150" t="str">
        <f t="shared" si="37"/>
        <v/>
      </c>
      <c r="K488" s="151" t="str">
        <f t="shared" si="38"/>
        <v/>
      </c>
      <c r="L488" s="152" t="str">
        <f t="shared" si="39"/>
        <v/>
      </c>
    </row>
    <row r="489" spans="1:12" x14ac:dyDescent="0.2">
      <c r="A489" s="73"/>
      <c r="B489" s="75"/>
      <c r="C489" s="95"/>
      <c r="D489" s="75"/>
      <c r="E489" s="135"/>
      <c r="F489" s="153"/>
      <c r="G489" s="83"/>
      <c r="H489" s="84" t="str">
        <f t="shared" si="35"/>
        <v/>
      </c>
      <c r="I489" s="149" t="str">
        <f t="shared" si="36"/>
        <v/>
      </c>
      <c r="J489" s="150" t="str">
        <f t="shared" si="37"/>
        <v/>
      </c>
      <c r="K489" s="151" t="str">
        <f t="shared" si="38"/>
        <v/>
      </c>
      <c r="L489" s="152" t="str">
        <f t="shared" si="39"/>
        <v/>
      </c>
    </row>
    <row r="490" spans="1:12" x14ac:dyDescent="0.2">
      <c r="A490" s="73"/>
      <c r="B490" s="75"/>
      <c r="C490" s="95"/>
      <c r="D490" s="75"/>
      <c r="E490" s="135"/>
      <c r="F490" s="153"/>
      <c r="G490" s="83"/>
      <c r="H490" s="84" t="str">
        <f t="shared" si="35"/>
        <v/>
      </c>
      <c r="I490" s="149" t="str">
        <f t="shared" si="36"/>
        <v/>
      </c>
      <c r="J490" s="150" t="str">
        <f t="shared" si="37"/>
        <v/>
      </c>
      <c r="K490" s="151" t="str">
        <f t="shared" si="38"/>
        <v/>
      </c>
      <c r="L490" s="152" t="str">
        <f t="shared" si="39"/>
        <v/>
      </c>
    </row>
    <row r="491" spans="1:12" x14ac:dyDescent="0.2">
      <c r="A491" s="73"/>
      <c r="B491" s="75"/>
      <c r="C491" s="95"/>
      <c r="D491" s="75"/>
      <c r="E491" s="135"/>
      <c r="F491" s="153"/>
      <c r="G491" s="83"/>
      <c r="H491" s="84" t="str">
        <f t="shared" si="35"/>
        <v/>
      </c>
      <c r="I491" s="149" t="str">
        <f t="shared" si="36"/>
        <v/>
      </c>
      <c r="J491" s="150" t="str">
        <f t="shared" si="37"/>
        <v/>
      </c>
      <c r="K491" s="151" t="str">
        <f t="shared" si="38"/>
        <v/>
      </c>
      <c r="L491" s="152" t="str">
        <f t="shared" si="39"/>
        <v/>
      </c>
    </row>
    <row r="492" spans="1:12" x14ac:dyDescent="0.2">
      <c r="A492" s="73"/>
      <c r="B492" s="75"/>
      <c r="C492" s="95"/>
      <c r="D492" s="75"/>
      <c r="E492" s="135"/>
      <c r="F492" s="153"/>
      <c r="G492" s="83"/>
      <c r="H492" s="84" t="str">
        <f t="shared" si="35"/>
        <v/>
      </c>
      <c r="I492" s="149" t="str">
        <f t="shared" si="36"/>
        <v/>
      </c>
      <c r="J492" s="150" t="str">
        <f t="shared" si="37"/>
        <v/>
      </c>
      <c r="K492" s="151" t="str">
        <f t="shared" si="38"/>
        <v/>
      </c>
      <c r="L492" s="152" t="str">
        <f t="shared" si="39"/>
        <v/>
      </c>
    </row>
    <row r="493" spans="1:12" x14ac:dyDescent="0.2">
      <c r="A493" s="73"/>
      <c r="B493" s="75"/>
      <c r="C493" s="95"/>
      <c r="D493" s="75"/>
      <c r="E493" s="135"/>
      <c r="F493" s="153"/>
      <c r="G493" s="83"/>
      <c r="H493" s="84" t="str">
        <f t="shared" si="35"/>
        <v/>
      </c>
      <c r="I493" s="149" t="str">
        <f t="shared" si="36"/>
        <v/>
      </c>
      <c r="J493" s="150" t="str">
        <f t="shared" si="37"/>
        <v/>
      </c>
      <c r="K493" s="151" t="str">
        <f t="shared" si="38"/>
        <v/>
      </c>
      <c r="L493" s="152" t="str">
        <f t="shared" si="39"/>
        <v/>
      </c>
    </row>
    <row r="494" spans="1:12" x14ac:dyDescent="0.2">
      <c r="A494" s="73"/>
      <c r="B494" s="75"/>
      <c r="C494" s="95"/>
      <c r="D494" s="75"/>
      <c r="E494" s="135"/>
      <c r="F494" s="153"/>
      <c r="G494" s="83"/>
      <c r="H494" s="84" t="str">
        <f t="shared" si="35"/>
        <v/>
      </c>
      <c r="I494" s="149" t="str">
        <f t="shared" si="36"/>
        <v/>
      </c>
      <c r="J494" s="150" t="str">
        <f t="shared" si="37"/>
        <v/>
      </c>
      <c r="K494" s="151" t="str">
        <f t="shared" si="38"/>
        <v/>
      </c>
      <c r="L494" s="152" t="str">
        <f t="shared" si="39"/>
        <v/>
      </c>
    </row>
    <row r="495" spans="1:12" x14ac:dyDescent="0.2">
      <c r="A495" s="73"/>
      <c r="B495" s="75"/>
      <c r="C495" s="95"/>
      <c r="D495" s="75"/>
      <c r="E495" s="135"/>
      <c r="F495" s="153"/>
      <c r="G495" s="83"/>
      <c r="H495" s="84" t="str">
        <f t="shared" si="35"/>
        <v/>
      </c>
      <c r="I495" s="149" t="str">
        <f t="shared" si="36"/>
        <v/>
      </c>
      <c r="J495" s="150" t="str">
        <f t="shared" si="37"/>
        <v/>
      </c>
      <c r="K495" s="151" t="str">
        <f t="shared" si="38"/>
        <v/>
      </c>
      <c r="L495" s="152" t="str">
        <f t="shared" si="39"/>
        <v/>
      </c>
    </row>
    <row r="496" spans="1:12" x14ac:dyDescent="0.2">
      <c r="A496" s="73"/>
      <c r="B496" s="75"/>
      <c r="C496" s="95"/>
      <c r="D496" s="75"/>
      <c r="E496" s="135"/>
      <c r="F496" s="153"/>
      <c r="G496" s="83"/>
      <c r="H496" s="84" t="str">
        <f t="shared" si="35"/>
        <v/>
      </c>
      <c r="I496" s="149" t="str">
        <f t="shared" si="36"/>
        <v/>
      </c>
      <c r="J496" s="150" t="str">
        <f t="shared" si="37"/>
        <v/>
      </c>
      <c r="K496" s="151" t="str">
        <f t="shared" si="38"/>
        <v/>
      </c>
      <c r="L496" s="152" t="str">
        <f t="shared" si="39"/>
        <v/>
      </c>
    </row>
    <row r="497" spans="1:12" x14ac:dyDescent="0.2">
      <c r="A497" s="73"/>
      <c r="B497" s="75"/>
      <c r="C497" s="95"/>
      <c r="D497" s="75"/>
      <c r="E497" s="135"/>
      <c r="F497" s="153"/>
      <c r="G497" s="83"/>
      <c r="H497" s="84" t="str">
        <f t="shared" si="35"/>
        <v/>
      </c>
      <c r="I497" s="149" t="str">
        <f t="shared" si="36"/>
        <v/>
      </c>
      <c r="J497" s="150" t="str">
        <f t="shared" si="37"/>
        <v/>
      </c>
      <c r="K497" s="151" t="str">
        <f t="shared" si="38"/>
        <v/>
      </c>
      <c r="L497" s="152" t="str">
        <f t="shared" si="39"/>
        <v/>
      </c>
    </row>
    <row r="498" spans="1:12" x14ac:dyDescent="0.2">
      <c r="A498" s="73"/>
      <c r="B498" s="75"/>
      <c r="C498" s="95"/>
      <c r="D498" s="75"/>
      <c r="E498" s="135"/>
      <c r="F498" s="153"/>
      <c r="G498" s="83"/>
      <c r="H498" s="84" t="str">
        <f t="shared" si="35"/>
        <v/>
      </c>
      <c r="I498" s="149" t="str">
        <f t="shared" si="36"/>
        <v/>
      </c>
      <c r="J498" s="150" t="str">
        <f t="shared" si="37"/>
        <v/>
      </c>
      <c r="K498" s="151" t="str">
        <f t="shared" si="38"/>
        <v/>
      </c>
      <c r="L498" s="152" t="str">
        <f t="shared" si="39"/>
        <v/>
      </c>
    </row>
    <row r="499" spans="1:12" x14ac:dyDescent="0.2">
      <c r="A499" s="73"/>
      <c r="B499" s="75"/>
      <c r="C499" s="95"/>
      <c r="D499" s="75"/>
      <c r="E499" s="135"/>
      <c r="F499" s="153"/>
      <c r="G499" s="83"/>
      <c r="H499" s="84" t="str">
        <f t="shared" si="35"/>
        <v/>
      </c>
      <c r="I499" s="149" t="str">
        <f t="shared" si="36"/>
        <v/>
      </c>
      <c r="J499" s="150" t="str">
        <f t="shared" si="37"/>
        <v/>
      </c>
      <c r="K499" s="151" t="str">
        <f t="shared" si="38"/>
        <v/>
      </c>
      <c r="L499" s="152" t="str">
        <f t="shared" si="39"/>
        <v/>
      </c>
    </row>
    <row r="500" spans="1:12" x14ac:dyDescent="0.2">
      <c r="A500" s="73"/>
      <c r="B500" s="75"/>
      <c r="C500" s="95"/>
      <c r="D500" s="75"/>
      <c r="E500" s="135"/>
      <c r="F500" s="153"/>
      <c r="G500" s="83"/>
      <c r="H500" s="84" t="str">
        <f t="shared" si="35"/>
        <v/>
      </c>
      <c r="I500" s="149" t="str">
        <f t="shared" si="36"/>
        <v/>
      </c>
      <c r="J500" s="150" t="str">
        <f t="shared" si="37"/>
        <v/>
      </c>
      <c r="K500" s="151" t="str">
        <f t="shared" si="38"/>
        <v/>
      </c>
      <c r="L500" s="152" t="str">
        <f t="shared" si="39"/>
        <v/>
      </c>
    </row>
    <row r="501" spans="1:12" x14ac:dyDescent="0.2">
      <c r="A501" s="73"/>
      <c r="B501" s="75"/>
      <c r="C501" s="95"/>
      <c r="D501" s="75"/>
      <c r="E501" s="135"/>
      <c r="F501" s="153"/>
      <c r="G501" s="83"/>
      <c r="H501" s="84" t="str">
        <f t="shared" si="35"/>
        <v/>
      </c>
      <c r="I501" s="149" t="str">
        <f t="shared" si="36"/>
        <v/>
      </c>
      <c r="J501" s="150" t="str">
        <f t="shared" si="37"/>
        <v/>
      </c>
      <c r="K501" s="151" t="str">
        <f t="shared" si="38"/>
        <v/>
      </c>
      <c r="L501" s="152" t="str">
        <f t="shared" si="39"/>
        <v/>
      </c>
    </row>
    <row r="502" spans="1:12" x14ac:dyDescent="0.2">
      <c r="A502" s="73"/>
      <c r="B502" s="75"/>
      <c r="C502" s="95"/>
      <c r="D502" s="75"/>
      <c r="E502" s="135"/>
      <c r="F502" s="153"/>
      <c r="G502" s="83"/>
      <c r="H502" s="84" t="str">
        <f t="shared" si="35"/>
        <v/>
      </c>
      <c r="I502" s="149" t="str">
        <f t="shared" si="36"/>
        <v/>
      </c>
      <c r="J502" s="150" t="str">
        <f t="shared" si="37"/>
        <v/>
      </c>
      <c r="K502" s="151" t="str">
        <f t="shared" si="38"/>
        <v/>
      </c>
      <c r="L502" s="152" t="str">
        <f t="shared" si="39"/>
        <v/>
      </c>
    </row>
    <row r="503" spans="1:12" x14ac:dyDescent="0.2">
      <c r="A503" s="73"/>
      <c r="B503" s="75"/>
      <c r="C503" s="95"/>
      <c r="D503" s="75"/>
      <c r="E503" s="135"/>
      <c r="F503" s="153"/>
      <c r="G503" s="83"/>
      <c r="H503" s="84" t="str">
        <f t="shared" si="35"/>
        <v/>
      </c>
      <c r="I503" s="149" t="str">
        <f t="shared" si="36"/>
        <v/>
      </c>
      <c r="J503" s="150" t="str">
        <f t="shared" si="37"/>
        <v/>
      </c>
      <c r="K503" s="151" t="str">
        <f t="shared" si="38"/>
        <v/>
      </c>
      <c r="L503" s="152" t="str">
        <f t="shared" si="39"/>
        <v/>
      </c>
    </row>
    <row r="504" spans="1:12" x14ac:dyDescent="0.2">
      <c r="A504" s="73"/>
      <c r="B504" s="75"/>
      <c r="C504" s="95"/>
      <c r="D504" s="75"/>
      <c r="E504" s="135"/>
      <c r="F504" s="153"/>
      <c r="G504" s="83"/>
      <c r="H504" s="84" t="str">
        <f t="shared" si="35"/>
        <v/>
      </c>
      <c r="I504" s="149" t="str">
        <f t="shared" si="36"/>
        <v/>
      </c>
      <c r="J504" s="150" t="str">
        <f t="shared" si="37"/>
        <v/>
      </c>
      <c r="K504" s="151" t="str">
        <f t="shared" si="38"/>
        <v/>
      </c>
      <c r="L504" s="152" t="str">
        <f t="shared" si="39"/>
        <v/>
      </c>
    </row>
    <row r="505" spans="1:12" x14ac:dyDescent="0.2">
      <c r="A505" s="73"/>
      <c r="B505" s="75"/>
      <c r="C505" s="95"/>
      <c r="D505" s="75"/>
      <c r="E505" s="135"/>
      <c r="F505" s="153"/>
      <c r="G505" s="83"/>
      <c r="H505" s="84" t="str">
        <f t="shared" si="35"/>
        <v/>
      </c>
      <c r="I505" s="149" t="str">
        <f t="shared" si="36"/>
        <v/>
      </c>
      <c r="J505" s="150" t="str">
        <f t="shared" si="37"/>
        <v/>
      </c>
      <c r="K505" s="151" t="str">
        <f t="shared" si="38"/>
        <v/>
      </c>
      <c r="L505" s="152" t="str">
        <f t="shared" si="39"/>
        <v/>
      </c>
    </row>
    <row r="506" spans="1:12" x14ac:dyDescent="0.2">
      <c r="A506" s="73"/>
      <c r="B506" s="75"/>
      <c r="C506" s="95"/>
      <c r="D506" s="75"/>
      <c r="E506" s="135"/>
      <c r="F506" s="153"/>
      <c r="G506" s="83"/>
      <c r="H506" s="84" t="str">
        <f t="shared" si="35"/>
        <v/>
      </c>
      <c r="I506" s="149" t="str">
        <f t="shared" si="36"/>
        <v/>
      </c>
      <c r="J506" s="150" t="str">
        <f t="shared" si="37"/>
        <v/>
      </c>
      <c r="K506" s="151" t="str">
        <f t="shared" si="38"/>
        <v/>
      </c>
      <c r="L506" s="152" t="str">
        <f t="shared" si="39"/>
        <v/>
      </c>
    </row>
    <row r="507" spans="1:12" x14ac:dyDescent="0.2">
      <c r="A507" s="73"/>
      <c r="B507" s="75"/>
      <c r="C507" s="95"/>
      <c r="D507" s="75"/>
      <c r="E507" s="135"/>
      <c r="F507" s="153"/>
      <c r="G507" s="83"/>
      <c r="H507" s="84" t="str">
        <f t="shared" si="35"/>
        <v/>
      </c>
      <c r="I507" s="149" t="str">
        <f t="shared" si="36"/>
        <v/>
      </c>
      <c r="J507" s="150" t="str">
        <f t="shared" si="37"/>
        <v/>
      </c>
      <c r="K507" s="151" t="str">
        <f t="shared" si="38"/>
        <v/>
      </c>
      <c r="L507" s="152" t="str">
        <f t="shared" si="39"/>
        <v/>
      </c>
    </row>
    <row r="508" spans="1:12" x14ac:dyDescent="0.2">
      <c r="A508" s="73"/>
      <c r="B508" s="75"/>
      <c r="C508" s="95"/>
      <c r="D508" s="75"/>
      <c r="E508" s="135"/>
      <c r="F508" s="153"/>
      <c r="G508" s="83"/>
      <c r="H508" s="84" t="str">
        <f t="shared" si="35"/>
        <v/>
      </c>
      <c r="I508" s="149" t="str">
        <f t="shared" si="36"/>
        <v/>
      </c>
      <c r="J508" s="150" t="str">
        <f t="shared" si="37"/>
        <v/>
      </c>
      <c r="K508" s="151" t="str">
        <f t="shared" si="38"/>
        <v/>
      </c>
      <c r="L508" s="152" t="str">
        <f t="shared" si="39"/>
        <v/>
      </c>
    </row>
    <row r="509" spans="1:12" x14ac:dyDescent="0.2">
      <c r="A509" s="73"/>
      <c r="B509" s="75"/>
      <c r="C509" s="95"/>
      <c r="D509" s="75"/>
      <c r="E509" s="135"/>
      <c r="F509" s="153"/>
      <c r="G509" s="83"/>
      <c r="H509" s="84" t="str">
        <f t="shared" si="35"/>
        <v/>
      </c>
      <c r="I509" s="149" t="str">
        <f t="shared" si="36"/>
        <v/>
      </c>
      <c r="J509" s="150" t="str">
        <f t="shared" si="37"/>
        <v/>
      </c>
      <c r="K509" s="151" t="str">
        <f t="shared" si="38"/>
        <v/>
      </c>
      <c r="L509" s="152" t="str">
        <f t="shared" si="39"/>
        <v/>
      </c>
    </row>
    <row r="510" spans="1:12" x14ac:dyDescent="0.2">
      <c r="A510" s="73"/>
      <c r="B510" s="75"/>
      <c r="C510" s="95"/>
      <c r="D510" s="75"/>
      <c r="E510" s="135"/>
      <c r="F510" s="153"/>
      <c r="G510" s="83"/>
      <c r="H510" s="84" t="str">
        <f t="shared" si="35"/>
        <v/>
      </c>
      <c r="I510" s="149" t="str">
        <f t="shared" si="36"/>
        <v/>
      </c>
      <c r="J510" s="150" t="str">
        <f t="shared" si="37"/>
        <v/>
      </c>
      <c r="K510" s="151" t="str">
        <f t="shared" si="38"/>
        <v/>
      </c>
      <c r="L510" s="152" t="str">
        <f t="shared" si="39"/>
        <v/>
      </c>
    </row>
    <row r="511" spans="1:12" x14ac:dyDescent="0.2">
      <c r="A511" s="73"/>
      <c r="B511" s="75"/>
      <c r="C511" s="95"/>
      <c r="D511" s="75"/>
      <c r="E511" s="135"/>
      <c r="F511" s="153"/>
      <c r="G511" s="83"/>
      <c r="H511" s="84" t="str">
        <f t="shared" si="35"/>
        <v/>
      </c>
      <c r="I511" s="149" t="str">
        <f t="shared" si="36"/>
        <v/>
      </c>
      <c r="J511" s="150" t="str">
        <f t="shared" si="37"/>
        <v/>
      </c>
      <c r="K511" s="151" t="str">
        <f t="shared" si="38"/>
        <v/>
      </c>
      <c r="L511" s="152" t="str">
        <f t="shared" si="39"/>
        <v/>
      </c>
    </row>
    <row r="512" spans="1:12" x14ac:dyDescent="0.2">
      <c r="A512" s="73"/>
      <c r="B512" s="75"/>
      <c r="C512" s="95"/>
      <c r="D512" s="75"/>
      <c r="E512" s="135"/>
      <c r="F512" s="153"/>
      <c r="G512" s="83"/>
      <c r="H512" s="84" t="str">
        <f t="shared" si="35"/>
        <v/>
      </c>
      <c r="I512" s="149" t="str">
        <f t="shared" si="36"/>
        <v/>
      </c>
      <c r="J512" s="150" t="str">
        <f t="shared" si="37"/>
        <v/>
      </c>
      <c r="K512" s="151" t="str">
        <f t="shared" si="38"/>
        <v/>
      </c>
      <c r="L512" s="152" t="str">
        <f t="shared" si="39"/>
        <v/>
      </c>
    </row>
    <row r="513" spans="1:12" x14ac:dyDescent="0.2">
      <c r="A513" s="73"/>
      <c r="B513" s="75"/>
      <c r="C513" s="95"/>
      <c r="D513" s="75"/>
      <c r="E513" s="135"/>
      <c r="F513" s="153"/>
      <c r="G513" s="83"/>
      <c r="H513" s="84" t="str">
        <f t="shared" si="35"/>
        <v/>
      </c>
      <c r="I513" s="149" t="str">
        <f t="shared" si="36"/>
        <v/>
      </c>
      <c r="J513" s="150" t="str">
        <f t="shared" si="37"/>
        <v/>
      </c>
      <c r="K513" s="151" t="str">
        <f t="shared" si="38"/>
        <v/>
      </c>
      <c r="L513" s="152" t="str">
        <f t="shared" si="39"/>
        <v/>
      </c>
    </row>
    <row r="514" spans="1:12" x14ac:dyDescent="0.2">
      <c r="A514" s="73"/>
      <c r="B514" s="75"/>
      <c r="C514" s="95"/>
      <c r="D514" s="75"/>
      <c r="E514" s="135"/>
      <c r="F514" s="153"/>
      <c r="G514" s="83"/>
      <c r="H514" s="84" t="str">
        <f t="shared" si="35"/>
        <v/>
      </c>
      <c r="I514" s="149" t="str">
        <f t="shared" si="36"/>
        <v/>
      </c>
      <c r="J514" s="150" t="str">
        <f t="shared" si="37"/>
        <v/>
      </c>
      <c r="K514" s="151" t="str">
        <f t="shared" si="38"/>
        <v/>
      </c>
      <c r="L514" s="152" t="str">
        <f t="shared" si="39"/>
        <v/>
      </c>
    </row>
    <row r="515" spans="1:12" x14ac:dyDescent="0.2">
      <c r="A515" s="73"/>
      <c r="B515" s="75"/>
      <c r="C515" s="95"/>
      <c r="D515" s="75"/>
      <c r="E515" s="135"/>
      <c r="F515" s="153"/>
      <c r="G515" s="83"/>
      <c r="H515" s="84" t="str">
        <f t="shared" si="35"/>
        <v/>
      </c>
      <c r="I515" s="149" t="str">
        <f t="shared" si="36"/>
        <v/>
      </c>
      <c r="J515" s="150" t="str">
        <f t="shared" si="37"/>
        <v/>
      </c>
      <c r="K515" s="151" t="str">
        <f t="shared" si="38"/>
        <v/>
      </c>
      <c r="L515" s="152" t="str">
        <f t="shared" si="39"/>
        <v/>
      </c>
    </row>
    <row r="516" spans="1:12" x14ac:dyDescent="0.2">
      <c r="A516" s="73"/>
      <c r="B516" s="75"/>
      <c r="C516" s="95"/>
      <c r="D516" s="75"/>
      <c r="E516" s="135"/>
      <c r="F516" s="153"/>
      <c r="G516" s="83"/>
      <c r="H516" s="84" t="str">
        <f t="shared" ref="H516:H579" si="40">IF(A516="","",IF(F516="",IF(G516="America",0.6,IF(G516="Africa",0.5,IF(G516="Asia",0.57))),F516))</f>
        <v/>
      </c>
      <c r="I516" s="149" t="str">
        <f t="shared" ref="I516:I579" si="41">IF(A516="","",H516*EXP(-1.499+(2.148*LN(D516))+(0.207*(LN(D516))^2)-(0.0281*(LN(D516))^3)))</f>
        <v/>
      </c>
      <c r="J516" s="150" t="str">
        <f t="shared" ref="J516:J579" si="42">IF(A516="","",(I516/1000)/2)</f>
        <v/>
      </c>
      <c r="K516" s="151" t="str">
        <f t="shared" ref="K516:K579" si="43">IF(A516="","",IF($A516=$A515,"",$A516))</f>
        <v/>
      </c>
      <c r="L516" s="152" t="str">
        <f t="shared" ref="L516:L579" si="44">IF(A516="","",IF(A516=A515,J516+L515,J516))</f>
        <v/>
      </c>
    </row>
    <row r="517" spans="1:12" x14ac:dyDescent="0.2">
      <c r="A517" s="73"/>
      <c r="B517" s="75"/>
      <c r="C517" s="95"/>
      <c r="D517" s="75"/>
      <c r="E517" s="135"/>
      <c r="F517" s="153"/>
      <c r="G517" s="83"/>
      <c r="H517" s="84" t="str">
        <f t="shared" si="40"/>
        <v/>
      </c>
      <c r="I517" s="149" t="str">
        <f t="shared" si="41"/>
        <v/>
      </c>
      <c r="J517" s="150" t="str">
        <f t="shared" si="42"/>
        <v/>
      </c>
      <c r="K517" s="151" t="str">
        <f t="shared" si="43"/>
        <v/>
      </c>
      <c r="L517" s="152" t="str">
        <f t="shared" si="44"/>
        <v/>
      </c>
    </row>
    <row r="518" spans="1:12" x14ac:dyDescent="0.2">
      <c r="A518" s="73"/>
      <c r="B518" s="75"/>
      <c r="C518" s="95"/>
      <c r="D518" s="75"/>
      <c r="E518" s="135"/>
      <c r="F518" s="153"/>
      <c r="G518" s="83"/>
      <c r="H518" s="84" t="str">
        <f t="shared" si="40"/>
        <v/>
      </c>
      <c r="I518" s="149" t="str">
        <f t="shared" si="41"/>
        <v/>
      </c>
      <c r="J518" s="150" t="str">
        <f t="shared" si="42"/>
        <v/>
      </c>
      <c r="K518" s="151" t="str">
        <f t="shared" si="43"/>
        <v/>
      </c>
      <c r="L518" s="152" t="str">
        <f t="shared" si="44"/>
        <v/>
      </c>
    </row>
    <row r="519" spans="1:12" x14ac:dyDescent="0.2">
      <c r="A519" s="73"/>
      <c r="B519" s="75"/>
      <c r="C519" s="95"/>
      <c r="D519" s="75"/>
      <c r="E519" s="135"/>
      <c r="F519" s="153"/>
      <c r="G519" s="83"/>
      <c r="H519" s="84" t="str">
        <f t="shared" si="40"/>
        <v/>
      </c>
      <c r="I519" s="149" t="str">
        <f t="shared" si="41"/>
        <v/>
      </c>
      <c r="J519" s="150" t="str">
        <f t="shared" si="42"/>
        <v/>
      </c>
      <c r="K519" s="151" t="str">
        <f t="shared" si="43"/>
        <v/>
      </c>
      <c r="L519" s="152" t="str">
        <f t="shared" si="44"/>
        <v/>
      </c>
    </row>
    <row r="520" spans="1:12" x14ac:dyDescent="0.2">
      <c r="A520" s="73"/>
      <c r="B520" s="75"/>
      <c r="C520" s="95"/>
      <c r="D520" s="75"/>
      <c r="E520" s="135"/>
      <c r="F520" s="153"/>
      <c r="G520" s="83"/>
      <c r="H520" s="84" t="str">
        <f t="shared" si="40"/>
        <v/>
      </c>
      <c r="I520" s="149" t="str">
        <f t="shared" si="41"/>
        <v/>
      </c>
      <c r="J520" s="150" t="str">
        <f t="shared" si="42"/>
        <v/>
      </c>
      <c r="K520" s="151" t="str">
        <f t="shared" si="43"/>
        <v/>
      </c>
      <c r="L520" s="152" t="str">
        <f t="shared" si="44"/>
        <v/>
      </c>
    </row>
    <row r="521" spans="1:12" x14ac:dyDescent="0.2">
      <c r="A521" s="73"/>
      <c r="B521" s="75"/>
      <c r="C521" s="95"/>
      <c r="D521" s="75"/>
      <c r="E521" s="135"/>
      <c r="F521" s="153"/>
      <c r="G521" s="83"/>
      <c r="H521" s="84" t="str">
        <f t="shared" si="40"/>
        <v/>
      </c>
      <c r="I521" s="149" t="str">
        <f t="shared" si="41"/>
        <v/>
      </c>
      <c r="J521" s="150" t="str">
        <f t="shared" si="42"/>
        <v/>
      </c>
      <c r="K521" s="151" t="str">
        <f t="shared" si="43"/>
        <v/>
      </c>
      <c r="L521" s="152" t="str">
        <f t="shared" si="44"/>
        <v/>
      </c>
    </row>
    <row r="522" spans="1:12" x14ac:dyDescent="0.2">
      <c r="A522" s="73"/>
      <c r="B522" s="75"/>
      <c r="C522" s="95"/>
      <c r="D522" s="75"/>
      <c r="E522" s="135"/>
      <c r="F522" s="153"/>
      <c r="G522" s="83"/>
      <c r="H522" s="84" t="str">
        <f t="shared" si="40"/>
        <v/>
      </c>
      <c r="I522" s="149" t="str">
        <f t="shared" si="41"/>
        <v/>
      </c>
      <c r="J522" s="150" t="str">
        <f t="shared" si="42"/>
        <v/>
      </c>
      <c r="K522" s="151" t="str">
        <f t="shared" si="43"/>
        <v/>
      </c>
      <c r="L522" s="152" t="str">
        <f t="shared" si="44"/>
        <v/>
      </c>
    </row>
    <row r="523" spans="1:12" x14ac:dyDescent="0.2">
      <c r="A523" s="73"/>
      <c r="B523" s="75"/>
      <c r="C523" s="95"/>
      <c r="D523" s="75"/>
      <c r="E523" s="135"/>
      <c r="F523" s="153"/>
      <c r="G523" s="83"/>
      <c r="H523" s="84" t="str">
        <f t="shared" si="40"/>
        <v/>
      </c>
      <c r="I523" s="149" t="str">
        <f t="shared" si="41"/>
        <v/>
      </c>
      <c r="J523" s="150" t="str">
        <f t="shared" si="42"/>
        <v/>
      </c>
      <c r="K523" s="151" t="str">
        <f t="shared" si="43"/>
        <v/>
      </c>
      <c r="L523" s="152" t="str">
        <f t="shared" si="44"/>
        <v/>
      </c>
    </row>
    <row r="524" spans="1:12" x14ac:dyDescent="0.2">
      <c r="A524" s="73"/>
      <c r="B524" s="75"/>
      <c r="C524" s="95"/>
      <c r="D524" s="75"/>
      <c r="E524" s="135"/>
      <c r="F524" s="153"/>
      <c r="G524" s="83"/>
      <c r="H524" s="84" t="str">
        <f t="shared" si="40"/>
        <v/>
      </c>
      <c r="I524" s="149" t="str">
        <f t="shared" si="41"/>
        <v/>
      </c>
      <c r="J524" s="150" t="str">
        <f t="shared" si="42"/>
        <v/>
      </c>
      <c r="K524" s="151" t="str">
        <f t="shared" si="43"/>
        <v/>
      </c>
      <c r="L524" s="152" t="str">
        <f t="shared" si="44"/>
        <v/>
      </c>
    </row>
    <row r="525" spans="1:12" x14ac:dyDescent="0.2">
      <c r="A525" s="73"/>
      <c r="B525" s="75"/>
      <c r="C525" s="95"/>
      <c r="D525" s="75"/>
      <c r="E525" s="135"/>
      <c r="F525" s="153"/>
      <c r="G525" s="83"/>
      <c r="H525" s="84" t="str">
        <f t="shared" si="40"/>
        <v/>
      </c>
      <c r="I525" s="149" t="str">
        <f t="shared" si="41"/>
        <v/>
      </c>
      <c r="J525" s="150" t="str">
        <f t="shared" si="42"/>
        <v/>
      </c>
      <c r="K525" s="151" t="str">
        <f t="shared" si="43"/>
        <v/>
      </c>
      <c r="L525" s="152" t="str">
        <f t="shared" si="44"/>
        <v/>
      </c>
    </row>
    <row r="526" spans="1:12" x14ac:dyDescent="0.2">
      <c r="A526" s="73"/>
      <c r="B526" s="75"/>
      <c r="C526" s="95"/>
      <c r="D526" s="75"/>
      <c r="E526" s="135"/>
      <c r="F526" s="153"/>
      <c r="G526" s="83"/>
      <c r="H526" s="84" t="str">
        <f t="shared" si="40"/>
        <v/>
      </c>
      <c r="I526" s="149" t="str">
        <f t="shared" si="41"/>
        <v/>
      </c>
      <c r="J526" s="150" t="str">
        <f t="shared" si="42"/>
        <v/>
      </c>
      <c r="K526" s="151" t="str">
        <f t="shared" si="43"/>
        <v/>
      </c>
      <c r="L526" s="152" t="str">
        <f t="shared" si="44"/>
        <v/>
      </c>
    </row>
    <row r="527" spans="1:12" x14ac:dyDescent="0.2">
      <c r="A527" s="73"/>
      <c r="B527" s="75"/>
      <c r="C527" s="95"/>
      <c r="D527" s="75"/>
      <c r="E527" s="135"/>
      <c r="F527" s="153"/>
      <c r="G527" s="83"/>
      <c r="H527" s="84" t="str">
        <f t="shared" si="40"/>
        <v/>
      </c>
      <c r="I527" s="149" t="str">
        <f t="shared" si="41"/>
        <v/>
      </c>
      <c r="J527" s="150" t="str">
        <f t="shared" si="42"/>
        <v/>
      </c>
      <c r="K527" s="151" t="str">
        <f t="shared" si="43"/>
        <v/>
      </c>
      <c r="L527" s="152" t="str">
        <f t="shared" si="44"/>
        <v/>
      </c>
    </row>
    <row r="528" spans="1:12" x14ac:dyDescent="0.2">
      <c r="A528" s="73"/>
      <c r="B528" s="75"/>
      <c r="C528" s="95"/>
      <c r="D528" s="75"/>
      <c r="E528" s="135"/>
      <c r="F528" s="153"/>
      <c r="G528" s="83"/>
      <c r="H528" s="84" t="str">
        <f t="shared" si="40"/>
        <v/>
      </c>
      <c r="I528" s="149" t="str">
        <f t="shared" si="41"/>
        <v/>
      </c>
      <c r="J528" s="150" t="str">
        <f t="shared" si="42"/>
        <v/>
      </c>
      <c r="K528" s="151" t="str">
        <f t="shared" si="43"/>
        <v/>
      </c>
      <c r="L528" s="152" t="str">
        <f t="shared" si="44"/>
        <v/>
      </c>
    </row>
    <row r="529" spans="1:12" x14ac:dyDescent="0.2">
      <c r="A529" s="73"/>
      <c r="B529" s="75"/>
      <c r="C529" s="95"/>
      <c r="D529" s="75"/>
      <c r="E529" s="135"/>
      <c r="F529" s="153"/>
      <c r="G529" s="83"/>
      <c r="H529" s="84" t="str">
        <f t="shared" si="40"/>
        <v/>
      </c>
      <c r="I529" s="149" t="str">
        <f t="shared" si="41"/>
        <v/>
      </c>
      <c r="J529" s="150" t="str">
        <f t="shared" si="42"/>
        <v/>
      </c>
      <c r="K529" s="151" t="str">
        <f t="shared" si="43"/>
        <v/>
      </c>
      <c r="L529" s="152" t="str">
        <f t="shared" si="44"/>
        <v/>
      </c>
    </row>
    <row r="530" spans="1:12" x14ac:dyDescent="0.2">
      <c r="A530" s="73"/>
      <c r="B530" s="75"/>
      <c r="C530" s="95"/>
      <c r="D530" s="75"/>
      <c r="E530" s="135"/>
      <c r="F530" s="153"/>
      <c r="G530" s="83"/>
      <c r="H530" s="84" t="str">
        <f t="shared" si="40"/>
        <v/>
      </c>
      <c r="I530" s="149" t="str">
        <f t="shared" si="41"/>
        <v/>
      </c>
      <c r="J530" s="150" t="str">
        <f t="shared" si="42"/>
        <v/>
      </c>
      <c r="K530" s="151" t="str">
        <f t="shared" si="43"/>
        <v/>
      </c>
      <c r="L530" s="152" t="str">
        <f t="shared" si="44"/>
        <v/>
      </c>
    </row>
    <row r="531" spans="1:12" x14ac:dyDescent="0.2">
      <c r="A531" s="73"/>
      <c r="B531" s="75"/>
      <c r="C531" s="95"/>
      <c r="D531" s="75"/>
      <c r="E531" s="135"/>
      <c r="F531" s="153"/>
      <c r="G531" s="83"/>
      <c r="H531" s="84" t="str">
        <f t="shared" si="40"/>
        <v/>
      </c>
      <c r="I531" s="149" t="str">
        <f t="shared" si="41"/>
        <v/>
      </c>
      <c r="J531" s="150" t="str">
        <f t="shared" si="42"/>
        <v/>
      </c>
      <c r="K531" s="151" t="str">
        <f t="shared" si="43"/>
        <v/>
      </c>
      <c r="L531" s="152" t="str">
        <f t="shared" si="44"/>
        <v/>
      </c>
    </row>
    <row r="532" spans="1:12" x14ac:dyDescent="0.2">
      <c r="A532" s="73"/>
      <c r="B532" s="75"/>
      <c r="C532" s="95"/>
      <c r="D532" s="75"/>
      <c r="E532" s="135"/>
      <c r="F532" s="153"/>
      <c r="G532" s="83"/>
      <c r="H532" s="84" t="str">
        <f t="shared" si="40"/>
        <v/>
      </c>
      <c r="I532" s="149" t="str">
        <f t="shared" si="41"/>
        <v/>
      </c>
      <c r="J532" s="150" t="str">
        <f t="shared" si="42"/>
        <v/>
      </c>
      <c r="K532" s="151" t="str">
        <f t="shared" si="43"/>
        <v/>
      </c>
      <c r="L532" s="152" t="str">
        <f t="shared" si="44"/>
        <v/>
      </c>
    </row>
    <row r="533" spans="1:12" x14ac:dyDescent="0.2">
      <c r="A533" s="73"/>
      <c r="B533" s="75"/>
      <c r="C533" s="95"/>
      <c r="D533" s="75"/>
      <c r="E533" s="135"/>
      <c r="F533" s="153"/>
      <c r="G533" s="83"/>
      <c r="H533" s="84" t="str">
        <f t="shared" si="40"/>
        <v/>
      </c>
      <c r="I533" s="149" t="str">
        <f t="shared" si="41"/>
        <v/>
      </c>
      <c r="J533" s="150" t="str">
        <f t="shared" si="42"/>
        <v/>
      </c>
      <c r="K533" s="151" t="str">
        <f t="shared" si="43"/>
        <v/>
      </c>
      <c r="L533" s="152" t="str">
        <f t="shared" si="44"/>
        <v/>
      </c>
    </row>
    <row r="534" spans="1:12" x14ac:dyDescent="0.2">
      <c r="A534" s="73"/>
      <c r="B534" s="75"/>
      <c r="C534" s="95"/>
      <c r="D534" s="75"/>
      <c r="E534" s="135"/>
      <c r="F534" s="153"/>
      <c r="G534" s="83"/>
      <c r="H534" s="84" t="str">
        <f t="shared" si="40"/>
        <v/>
      </c>
      <c r="I534" s="149" t="str">
        <f t="shared" si="41"/>
        <v/>
      </c>
      <c r="J534" s="150" t="str">
        <f t="shared" si="42"/>
        <v/>
      </c>
      <c r="K534" s="151" t="str">
        <f t="shared" si="43"/>
        <v/>
      </c>
      <c r="L534" s="152" t="str">
        <f t="shared" si="44"/>
        <v/>
      </c>
    </row>
    <row r="535" spans="1:12" x14ac:dyDescent="0.2">
      <c r="A535" s="73"/>
      <c r="B535" s="75"/>
      <c r="C535" s="95"/>
      <c r="D535" s="75"/>
      <c r="E535" s="135"/>
      <c r="F535" s="153"/>
      <c r="G535" s="83"/>
      <c r="H535" s="84" t="str">
        <f t="shared" si="40"/>
        <v/>
      </c>
      <c r="I535" s="149" t="str">
        <f t="shared" si="41"/>
        <v/>
      </c>
      <c r="J535" s="150" t="str">
        <f t="shared" si="42"/>
        <v/>
      </c>
      <c r="K535" s="151" t="str">
        <f t="shared" si="43"/>
        <v/>
      </c>
      <c r="L535" s="152" t="str">
        <f t="shared" si="44"/>
        <v/>
      </c>
    </row>
    <row r="536" spans="1:12" x14ac:dyDescent="0.2">
      <c r="A536" s="73"/>
      <c r="B536" s="75"/>
      <c r="C536" s="95"/>
      <c r="D536" s="75"/>
      <c r="E536" s="135"/>
      <c r="F536" s="153"/>
      <c r="G536" s="83"/>
      <c r="H536" s="84" t="str">
        <f t="shared" si="40"/>
        <v/>
      </c>
      <c r="I536" s="149" t="str">
        <f t="shared" si="41"/>
        <v/>
      </c>
      <c r="J536" s="150" t="str">
        <f t="shared" si="42"/>
        <v/>
      </c>
      <c r="K536" s="151" t="str">
        <f t="shared" si="43"/>
        <v/>
      </c>
      <c r="L536" s="152" t="str">
        <f t="shared" si="44"/>
        <v/>
      </c>
    </row>
    <row r="537" spans="1:12" x14ac:dyDescent="0.2">
      <c r="A537" s="73"/>
      <c r="B537" s="75"/>
      <c r="C537" s="95"/>
      <c r="D537" s="75"/>
      <c r="E537" s="135"/>
      <c r="F537" s="153"/>
      <c r="G537" s="83"/>
      <c r="H537" s="84" t="str">
        <f t="shared" si="40"/>
        <v/>
      </c>
      <c r="I537" s="149" t="str">
        <f t="shared" si="41"/>
        <v/>
      </c>
      <c r="J537" s="150" t="str">
        <f t="shared" si="42"/>
        <v/>
      </c>
      <c r="K537" s="151" t="str">
        <f t="shared" si="43"/>
        <v/>
      </c>
      <c r="L537" s="152" t="str">
        <f t="shared" si="44"/>
        <v/>
      </c>
    </row>
    <row r="538" spans="1:12" x14ac:dyDescent="0.2">
      <c r="A538" s="73"/>
      <c r="B538" s="75"/>
      <c r="C538" s="95"/>
      <c r="D538" s="75"/>
      <c r="E538" s="135"/>
      <c r="F538" s="153"/>
      <c r="G538" s="83"/>
      <c r="H538" s="84" t="str">
        <f t="shared" si="40"/>
        <v/>
      </c>
      <c r="I538" s="149" t="str">
        <f t="shared" si="41"/>
        <v/>
      </c>
      <c r="J538" s="150" t="str">
        <f t="shared" si="42"/>
        <v/>
      </c>
      <c r="K538" s="151" t="str">
        <f t="shared" si="43"/>
        <v/>
      </c>
      <c r="L538" s="152" t="str">
        <f t="shared" si="44"/>
        <v/>
      </c>
    </row>
    <row r="539" spans="1:12" x14ac:dyDescent="0.2">
      <c r="A539" s="73"/>
      <c r="B539" s="75"/>
      <c r="C539" s="95"/>
      <c r="D539" s="75"/>
      <c r="E539" s="135"/>
      <c r="F539" s="153"/>
      <c r="G539" s="83"/>
      <c r="H539" s="84" t="str">
        <f t="shared" si="40"/>
        <v/>
      </c>
      <c r="I539" s="149" t="str">
        <f t="shared" si="41"/>
        <v/>
      </c>
      <c r="J539" s="150" t="str">
        <f t="shared" si="42"/>
        <v/>
      </c>
      <c r="K539" s="151" t="str">
        <f t="shared" si="43"/>
        <v/>
      </c>
      <c r="L539" s="152" t="str">
        <f t="shared" si="44"/>
        <v/>
      </c>
    </row>
    <row r="540" spans="1:12" x14ac:dyDescent="0.2">
      <c r="A540" s="73"/>
      <c r="B540" s="75"/>
      <c r="C540" s="95"/>
      <c r="D540" s="75"/>
      <c r="E540" s="135"/>
      <c r="F540" s="153"/>
      <c r="G540" s="83"/>
      <c r="H540" s="84" t="str">
        <f t="shared" si="40"/>
        <v/>
      </c>
      <c r="I540" s="149" t="str">
        <f t="shared" si="41"/>
        <v/>
      </c>
      <c r="J540" s="150" t="str">
        <f t="shared" si="42"/>
        <v/>
      </c>
      <c r="K540" s="151" t="str">
        <f t="shared" si="43"/>
        <v/>
      </c>
      <c r="L540" s="152" t="str">
        <f t="shared" si="44"/>
        <v/>
      </c>
    </row>
    <row r="541" spans="1:12" x14ac:dyDescent="0.2">
      <c r="A541" s="73"/>
      <c r="B541" s="75"/>
      <c r="C541" s="95"/>
      <c r="D541" s="75"/>
      <c r="E541" s="135"/>
      <c r="F541" s="153"/>
      <c r="G541" s="83"/>
      <c r="H541" s="84" t="str">
        <f t="shared" si="40"/>
        <v/>
      </c>
      <c r="I541" s="149" t="str">
        <f t="shared" si="41"/>
        <v/>
      </c>
      <c r="J541" s="150" t="str">
        <f t="shared" si="42"/>
        <v/>
      </c>
      <c r="K541" s="151" t="str">
        <f t="shared" si="43"/>
        <v/>
      </c>
      <c r="L541" s="152" t="str">
        <f t="shared" si="44"/>
        <v/>
      </c>
    </row>
    <row r="542" spans="1:12" x14ac:dyDescent="0.2">
      <c r="A542" s="73"/>
      <c r="B542" s="75"/>
      <c r="C542" s="95"/>
      <c r="D542" s="75"/>
      <c r="E542" s="135"/>
      <c r="F542" s="153"/>
      <c r="G542" s="83"/>
      <c r="H542" s="84" t="str">
        <f t="shared" si="40"/>
        <v/>
      </c>
      <c r="I542" s="149" t="str">
        <f t="shared" si="41"/>
        <v/>
      </c>
      <c r="J542" s="150" t="str">
        <f t="shared" si="42"/>
        <v/>
      </c>
      <c r="K542" s="151" t="str">
        <f t="shared" si="43"/>
        <v/>
      </c>
      <c r="L542" s="152" t="str">
        <f t="shared" si="44"/>
        <v/>
      </c>
    </row>
    <row r="543" spans="1:12" x14ac:dyDescent="0.2">
      <c r="A543" s="73"/>
      <c r="B543" s="75"/>
      <c r="C543" s="95"/>
      <c r="D543" s="75"/>
      <c r="E543" s="135"/>
      <c r="F543" s="153"/>
      <c r="G543" s="83"/>
      <c r="H543" s="84" t="str">
        <f t="shared" si="40"/>
        <v/>
      </c>
      <c r="I543" s="149" t="str">
        <f t="shared" si="41"/>
        <v/>
      </c>
      <c r="J543" s="150" t="str">
        <f t="shared" si="42"/>
        <v/>
      </c>
      <c r="K543" s="151" t="str">
        <f t="shared" si="43"/>
        <v/>
      </c>
      <c r="L543" s="152" t="str">
        <f t="shared" si="44"/>
        <v/>
      </c>
    </row>
    <row r="544" spans="1:12" x14ac:dyDescent="0.2">
      <c r="A544" s="73"/>
      <c r="B544" s="75"/>
      <c r="C544" s="95"/>
      <c r="D544" s="75"/>
      <c r="E544" s="135"/>
      <c r="F544" s="153"/>
      <c r="G544" s="83"/>
      <c r="H544" s="84" t="str">
        <f t="shared" si="40"/>
        <v/>
      </c>
      <c r="I544" s="149" t="str">
        <f t="shared" si="41"/>
        <v/>
      </c>
      <c r="J544" s="150" t="str">
        <f t="shared" si="42"/>
        <v/>
      </c>
      <c r="K544" s="151" t="str">
        <f t="shared" si="43"/>
        <v/>
      </c>
      <c r="L544" s="152" t="str">
        <f t="shared" si="44"/>
        <v/>
      </c>
    </row>
    <row r="545" spans="1:12" x14ac:dyDescent="0.2">
      <c r="A545" s="73"/>
      <c r="B545" s="75"/>
      <c r="C545" s="95"/>
      <c r="D545" s="75"/>
      <c r="E545" s="135"/>
      <c r="F545" s="153"/>
      <c r="G545" s="83"/>
      <c r="H545" s="84" t="str">
        <f t="shared" si="40"/>
        <v/>
      </c>
      <c r="I545" s="149" t="str">
        <f t="shared" si="41"/>
        <v/>
      </c>
      <c r="J545" s="150" t="str">
        <f t="shared" si="42"/>
        <v/>
      </c>
      <c r="K545" s="151" t="str">
        <f t="shared" si="43"/>
        <v/>
      </c>
      <c r="L545" s="152" t="str">
        <f t="shared" si="44"/>
        <v/>
      </c>
    </row>
    <row r="546" spans="1:12" x14ac:dyDescent="0.2">
      <c r="A546" s="73"/>
      <c r="B546" s="75"/>
      <c r="C546" s="95"/>
      <c r="D546" s="75"/>
      <c r="E546" s="135"/>
      <c r="F546" s="153"/>
      <c r="G546" s="83"/>
      <c r="H546" s="84" t="str">
        <f t="shared" si="40"/>
        <v/>
      </c>
      <c r="I546" s="149" t="str">
        <f t="shared" si="41"/>
        <v/>
      </c>
      <c r="J546" s="150" t="str">
        <f t="shared" si="42"/>
        <v/>
      </c>
      <c r="K546" s="151" t="str">
        <f t="shared" si="43"/>
        <v/>
      </c>
      <c r="L546" s="152" t="str">
        <f t="shared" si="44"/>
        <v/>
      </c>
    </row>
    <row r="547" spans="1:12" x14ac:dyDescent="0.2">
      <c r="A547" s="73"/>
      <c r="B547" s="75"/>
      <c r="C547" s="95"/>
      <c r="D547" s="75"/>
      <c r="E547" s="135"/>
      <c r="F547" s="153"/>
      <c r="G547" s="83"/>
      <c r="H547" s="84" t="str">
        <f t="shared" si="40"/>
        <v/>
      </c>
      <c r="I547" s="149" t="str">
        <f t="shared" si="41"/>
        <v/>
      </c>
      <c r="J547" s="150" t="str">
        <f t="shared" si="42"/>
        <v/>
      </c>
      <c r="K547" s="151" t="str">
        <f t="shared" si="43"/>
        <v/>
      </c>
      <c r="L547" s="152" t="str">
        <f t="shared" si="44"/>
        <v/>
      </c>
    </row>
    <row r="548" spans="1:12" x14ac:dyDescent="0.2">
      <c r="A548" s="73"/>
      <c r="B548" s="75"/>
      <c r="C548" s="95"/>
      <c r="D548" s="75"/>
      <c r="E548" s="135"/>
      <c r="F548" s="153"/>
      <c r="G548" s="83"/>
      <c r="H548" s="84" t="str">
        <f t="shared" si="40"/>
        <v/>
      </c>
      <c r="I548" s="149" t="str">
        <f t="shared" si="41"/>
        <v/>
      </c>
      <c r="J548" s="150" t="str">
        <f t="shared" si="42"/>
        <v/>
      </c>
      <c r="K548" s="151" t="str">
        <f t="shared" si="43"/>
        <v/>
      </c>
      <c r="L548" s="152" t="str">
        <f t="shared" si="44"/>
        <v/>
      </c>
    </row>
    <row r="549" spans="1:12" x14ac:dyDescent="0.2">
      <c r="A549" s="73"/>
      <c r="B549" s="75"/>
      <c r="C549" s="95"/>
      <c r="D549" s="75"/>
      <c r="E549" s="135"/>
      <c r="F549" s="153"/>
      <c r="G549" s="83"/>
      <c r="H549" s="84" t="str">
        <f t="shared" si="40"/>
        <v/>
      </c>
      <c r="I549" s="149" t="str">
        <f t="shared" si="41"/>
        <v/>
      </c>
      <c r="J549" s="150" t="str">
        <f t="shared" si="42"/>
        <v/>
      </c>
      <c r="K549" s="151" t="str">
        <f t="shared" si="43"/>
        <v/>
      </c>
      <c r="L549" s="152" t="str">
        <f t="shared" si="44"/>
        <v/>
      </c>
    </row>
    <row r="550" spans="1:12" x14ac:dyDescent="0.2">
      <c r="A550" s="73"/>
      <c r="B550" s="75"/>
      <c r="C550" s="95"/>
      <c r="D550" s="75"/>
      <c r="E550" s="135"/>
      <c r="F550" s="153"/>
      <c r="G550" s="83"/>
      <c r="H550" s="84" t="str">
        <f t="shared" si="40"/>
        <v/>
      </c>
      <c r="I550" s="149" t="str">
        <f t="shared" si="41"/>
        <v/>
      </c>
      <c r="J550" s="150" t="str">
        <f t="shared" si="42"/>
        <v/>
      </c>
      <c r="K550" s="151" t="str">
        <f t="shared" si="43"/>
        <v/>
      </c>
      <c r="L550" s="152" t="str">
        <f t="shared" si="44"/>
        <v/>
      </c>
    </row>
    <row r="551" spans="1:12" x14ac:dyDescent="0.2">
      <c r="A551" s="73"/>
      <c r="B551" s="75"/>
      <c r="C551" s="95"/>
      <c r="D551" s="75"/>
      <c r="E551" s="135"/>
      <c r="F551" s="153"/>
      <c r="G551" s="83"/>
      <c r="H551" s="84" t="str">
        <f t="shared" si="40"/>
        <v/>
      </c>
      <c r="I551" s="149" t="str">
        <f t="shared" si="41"/>
        <v/>
      </c>
      <c r="J551" s="150" t="str">
        <f t="shared" si="42"/>
        <v/>
      </c>
      <c r="K551" s="151" t="str">
        <f t="shared" si="43"/>
        <v/>
      </c>
      <c r="L551" s="152" t="str">
        <f t="shared" si="44"/>
        <v/>
      </c>
    </row>
    <row r="552" spans="1:12" x14ac:dyDescent="0.2">
      <c r="A552" s="73"/>
      <c r="B552" s="75"/>
      <c r="C552" s="95"/>
      <c r="D552" s="75"/>
      <c r="E552" s="135"/>
      <c r="F552" s="153"/>
      <c r="G552" s="83"/>
      <c r="H552" s="84" t="str">
        <f t="shared" si="40"/>
        <v/>
      </c>
      <c r="I552" s="149" t="str">
        <f t="shared" si="41"/>
        <v/>
      </c>
      <c r="J552" s="150" t="str">
        <f t="shared" si="42"/>
        <v/>
      </c>
      <c r="K552" s="151" t="str">
        <f t="shared" si="43"/>
        <v/>
      </c>
      <c r="L552" s="152" t="str">
        <f t="shared" si="44"/>
        <v/>
      </c>
    </row>
    <row r="553" spans="1:12" x14ac:dyDescent="0.2">
      <c r="A553" s="73"/>
      <c r="B553" s="75"/>
      <c r="C553" s="95"/>
      <c r="D553" s="75"/>
      <c r="E553" s="135"/>
      <c r="F553" s="153"/>
      <c r="G553" s="83"/>
      <c r="H553" s="84" t="str">
        <f t="shared" si="40"/>
        <v/>
      </c>
      <c r="I553" s="149" t="str">
        <f t="shared" si="41"/>
        <v/>
      </c>
      <c r="J553" s="150" t="str">
        <f t="shared" si="42"/>
        <v/>
      </c>
      <c r="K553" s="151" t="str">
        <f t="shared" si="43"/>
        <v/>
      </c>
      <c r="L553" s="152" t="str">
        <f t="shared" si="44"/>
        <v/>
      </c>
    </row>
    <row r="554" spans="1:12" x14ac:dyDescent="0.2">
      <c r="A554" s="73"/>
      <c r="B554" s="75"/>
      <c r="C554" s="95"/>
      <c r="D554" s="75"/>
      <c r="E554" s="135"/>
      <c r="F554" s="153"/>
      <c r="G554" s="83"/>
      <c r="H554" s="84" t="str">
        <f t="shared" si="40"/>
        <v/>
      </c>
      <c r="I554" s="149" t="str">
        <f t="shared" si="41"/>
        <v/>
      </c>
      <c r="J554" s="150" t="str">
        <f t="shared" si="42"/>
        <v/>
      </c>
      <c r="K554" s="151" t="str">
        <f t="shared" si="43"/>
        <v/>
      </c>
      <c r="L554" s="152" t="str">
        <f t="shared" si="44"/>
        <v/>
      </c>
    </row>
    <row r="555" spans="1:12" x14ac:dyDescent="0.2">
      <c r="A555" s="73"/>
      <c r="B555" s="75"/>
      <c r="C555" s="95"/>
      <c r="D555" s="75"/>
      <c r="E555" s="135"/>
      <c r="F555" s="153"/>
      <c r="G555" s="83"/>
      <c r="H555" s="84" t="str">
        <f t="shared" si="40"/>
        <v/>
      </c>
      <c r="I555" s="149" t="str">
        <f t="shared" si="41"/>
        <v/>
      </c>
      <c r="J555" s="150" t="str">
        <f t="shared" si="42"/>
        <v/>
      </c>
      <c r="K555" s="151" t="str">
        <f t="shared" si="43"/>
        <v/>
      </c>
      <c r="L555" s="152" t="str">
        <f t="shared" si="44"/>
        <v/>
      </c>
    </row>
    <row r="556" spans="1:12" x14ac:dyDescent="0.2">
      <c r="A556" s="73"/>
      <c r="B556" s="75"/>
      <c r="C556" s="95"/>
      <c r="D556" s="75"/>
      <c r="E556" s="135"/>
      <c r="F556" s="153"/>
      <c r="G556" s="83"/>
      <c r="H556" s="84" t="str">
        <f t="shared" si="40"/>
        <v/>
      </c>
      <c r="I556" s="149" t="str">
        <f t="shared" si="41"/>
        <v/>
      </c>
      <c r="J556" s="150" t="str">
        <f t="shared" si="42"/>
        <v/>
      </c>
      <c r="K556" s="151" t="str">
        <f t="shared" si="43"/>
        <v/>
      </c>
      <c r="L556" s="152" t="str">
        <f t="shared" si="44"/>
        <v/>
      </c>
    </row>
    <row r="557" spans="1:12" x14ac:dyDescent="0.2">
      <c r="A557" s="73"/>
      <c r="B557" s="75"/>
      <c r="C557" s="95"/>
      <c r="D557" s="75"/>
      <c r="E557" s="135"/>
      <c r="F557" s="153"/>
      <c r="G557" s="83"/>
      <c r="H557" s="84" t="str">
        <f t="shared" si="40"/>
        <v/>
      </c>
      <c r="I557" s="149" t="str">
        <f t="shared" si="41"/>
        <v/>
      </c>
      <c r="J557" s="150" t="str">
        <f t="shared" si="42"/>
        <v/>
      </c>
      <c r="K557" s="151" t="str">
        <f t="shared" si="43"/>
        <v/>
      </c>
      <c r="L557" s="152" t="str">
        <f t="shared" si="44"/>
        <v/>
      </c>
    </row>
    <row r="558" spans="1:12" x14ac:dyDescent="0.2">
      <c r="A558" s="73"/>
      <c r="B558" s="75"/>
      <c r="C558" s="95"/>
      <c r="D558" s="75"/>
      <c r="E558" s="135"/>
      <c r="F558" s="153"/>
      <c r="G558" s="83"/>
      <c r="H558" s="84" t="str">
        <f t="shared" si="40"/>
        <v/>
      </c>
      <c r="I558" s="149" t="str">
        <f t="shared" si="41"/>
        <v/>
      </c>
      <c r="J558" s="150" t="str">
        <f t="shared" si="42"/>
        <v/>
      </c>
      <c r="K558" s="151" t="str">
        <f t="shared" si="43"/>
        <v/>
      </c>
      <c r="L558" s="152" t="str">
        <f t="shared" si="44"/>
        <v/>
      </c>
    </row>
    <row r="559" spans="1:12" x14ac:dyDescent="0.2">
      <c r="A559" s="73"/>
      <c r="B559" s="75"/>
      <c r="C559" s="95"/>
      <c r="D559" s="75"/>
      <c r="E559" s="135"/>
      <c r="F559" s="153"/>
      <c r="G559" s="83"/>
      <c r="H559" s="84" t="str">
        <f t="shared" si="40"/>
        <v/>
      </c>
      <c r="I559" s="149" t="str">
        <f t="shared" si="41"/>
        <v/>
      </c>
      <c r="J559" s="150" t="str">
        <f t="shared" si="42"/>
        <v/>
      </c>
      <c r="K559" s="151" t="str">
        <f t="shared" si="43"/>
        <v/>
      </c>
      <c r="L559" s="152" t="str">
        <f t="shared" si="44"/>
        <v/>
      </c>
    </row>
    <row r="560" spans="1:12" x14ac:dyDescent="0.2">
      <c r="A560" s="73"/>
      <c r="B560" s="75"/>
      <c r="C560" s="95"/>
      <c r="D560" s="75"/>
      <c r="E560" s="135"/>
      <c r="F560" s="153"/>
      <c r="G560" s="83"/>
      <c r="H560" s="84" t="str">
        <f t="shared" si="40"/>
        <v/>
      </c>
      <c r="I560" s="149" t="str">
        <f t="shared" si="41"/>
        <v/>
      </c>
      <c r="J560" s="150" t="str">
        <f t="shared" si="42"/>
        <v/>
      </c>
      <c r="K560" s="151" t="str">
        <f t="shared" si="43"/>
        <v/>
      </c>
      <c r="L560" s="152" t="str">
        <f t="shared" si="44"/>
        <v/>
      </c>
    </row>
    <row r="561" spans="1:12" x14ac:dyDescent="0.2">
      <c r="A561" s="73"/>
      <c r="B561" s="75"/>
      <c r="C561" s="95"/>
      <c r="D561" s="75"/>
      <c r="E561" s="135"/>
      <c r="F561" s="153"/>
      <c r="G561" s="83"/>
      <c r="H561" s="84" t="str">
        <f t="shared" si="40"/>
        <v/>
      </c>
      <c r="I561" s="149" t="str">
        <f t="shared" si="41"/>
        <v/>
      </c>
      <c r="J561" s="150" t="str">
        <f t="shared" si="42"/>
        <v/>
      </c>
      <c r="K561" s="151" t="str">
        <f t="shared" si="43"/>
        <v/>
      </c>
      <c r="L561" s="152" t="str">
        <f t="shared" si="44"/>
        <v/>
      </c>
    </row>
    <row r="562" spans="1:12" x14ac:dyDescent="0.2">
      <c r="A562" s="73"/>
      <c r="B562" s="75"/>
      <c r="C562" s="95"/>
      <c r="D562" s="75"/>
      <c r="E562" s="135"/>
      <c r="F562" s="153"/>
      <c r="G562" s="83"/>
      <c r="H562" s="84" t="str">
        <f t="shared" si="40"/>
        <v/>
      </c>
      <c r="I562" s="149" t="str">
        <f t="shared" si="41"/>
        <v/>
      </c>
      <c r="J562" s="150" t="str">
        <f t="shared" si="42"/>
        <v/>
      </c>
      <c r="K562" s="151" t="str">
        <f t="shared" si="43"/>
        <v/>
      </c>
      <c r="L562" s="152" t="str">
        <f t="shared" si="44"/>
        <v/>
      </c>
    </row>
    <row r="563" spans="1:12" x14ac:dyDescent="0.2">
      <c r="A563" s="73"/>
      <c r="B563" s="75"/>
      <c r="C563" s="95"/>
      <c r="D563" s="75"/>
      <c r="E563" s="135"/>
      <c r="F563" s="153"/>
      <c r="G563" s="83"/>
      <c r="H563" s="84" t="str">
        <f t="shared" si="40"/>
        <v/>
      </c>
      <c r="I563" s="149" t="str">
        <f t="shared" si="41"/>
        <v/>
      </c>
      <c r="J563" s="150" t="str">
        <f t="shared" si="42"/>
        <v/>
      </c>
      <c r="K563" s="151" t="str">
        <f t="shared" si="43"/>
        <v/>
      </c>
      <c r="L563" s="152" t="str">
        <f t="shared" si="44"/>
        <v/>
      </c>
    </row>
    <row r="564" spans="1:12" x14ac:dyDescent="0.2">
      <c r="A564" s="73"/>
      <c r="B564" s="75"/>
      <c r="C564" s="95"/>
      <c r="D564" s="75"/>
      <c r="E564" s="135"/>
      <c r="F564" s="153"/>
      <c r="G564" s="83"/>
      <c r="H564" s="84" t="str">
        <f t="shared" si="40"/>
        <v/>
      </c>
      <c r="I564" s="149" t="str">
        <f t="shared" si="41"/>
        <v/>
      </c>
      <c r="J564" s="150" t="str">
        <f t="shared" si="42"/>
        <v/>
      </c>
      <c r="K564" s="151" t="str">
        <f t="shared" si="43"/>
        <v/>
      </c>
      <c r="L564" s="152" t="str">
        <f t="shared" si="44"/>
        <v/>
      </c>
    </row>
    <row r="565" spans="1:12" x14ac:dyDescent="0.2">
      <c r="A565" s="73"/>
      <c r="B565" s="75"/>
      <c r="C565" s="95"/>
      <c r="D565" s="75"/>
      <c r="E565" s="135"/>
      <c r="F565" s="153"/>
      <c r="G565" s="83"/>
      <c r="H565" s="84" t="str">
        <f t="shared" si="40"/>
        <v/>
      </c>
      <c r="I565" s="149" t="str">
        <f t="shared" si="41"/>
        <v/>
      </c>
      <c r="J565" s="150" t="str">
        <f t="shared" si="42"/>
        <v/>
      </c>
      <c r="K565" s="151" t="str">
        <f t="shared" si="43"/>
        <v/>
      </c>
      <c r="L565" s="152" t="str">
        <f t="shared" si="44"/>
        <v/>
      </c>
    </row>
    <row r="566" spans="1:12" x14ac:dyDescent="0.2">
      <c r="A566" s="73"/>
      <c r="B566" s="75"/>
      <c r="C566" s="95"/>
      <c r="D566" s="75"/>
      <c r="E566" s="135"/>
      <c r="F566" s="153"/>
      <c r="G566" s="83"/>
      <c r="H566" s="84" t="str">
        <f t="shared" si="40"/>
        <v/>
      </c>
      <c r="I566" s="149" t="str">
        <f t="shared" si="41"/>
        <v/>
      </c>
      <c r="J566" s="150" t="str">
        <f t="shared" si="42"/>
        <v/>
      </c>
      <c r="K566" s="151" t="str">
        <f t="shared" si="43"/>
        <v/>
      </c>
      <c r="L566" s="152" t="str">
        <f t="shared" si="44"/>
        <v/>
      </c>
    </row>
    <row r="567" spans="1:12" x14ac:dyDescent="0.2">
      <c r="A567" s="73"/>
      <c r="B567" s="75"/>
      <c r="C567" s="95"/>
      <c r="D567" s="75"/>
      <c r="E567" s="135"/>
      <c r="F567" s="153"/>
      <c r="G567" s="83"/>
      <c r="H567" s="84" t="str">
        <f t="shared" si="40"/>
        <v/>
      </c>
      <c r="I567" s="149" t="str">
        <f t="shared" si="41"/>
        <v/>
      </c>
      <c r="J567" s="150" t="str">
        <f t="shared" si="42"/>
        <v/>
      </c>
      <c r="K567" s="151" t="str">
        <f t="shared" si="43"/>
        <v/>
      </c>
      <c r="L567" s="152" t="str">
        <f t="shared" si="44"/>
        <v/>
      </c>
    </row>
    <row r="568" spans="1:12" x14ac:dyDescent="0.2">
      <c r="A568" s="73"/>
      <c r="B568" s="75"/>
      <c r="C568" s="95"/>
      <c r="D568" s="75"/>
      <c r="E568" s="135"/>
      <c r="F568" s="153"/>
      <c r="G568" s="83"/>
      <c r="H568" s="84" t="str">
        <f t="shared" si="40"/>
        <v/>
      </c>
      <c r="I568" s="149" t="str">
        <f t="shared" si="41"/>
        <v/>
      </c>
      <c r="J568" s="150" t="str">
        <f t="shared" si="42"/>
        <v/>
      </c>
      <c r="K568" s="151" t="str">
        <f t="shared" si="43"/>
        <v/>
      </c>
      <c r="L568" s="152" t="str">
        <f t="shared" si="44"/>
        <v/>
      </c>
    </row>
    <row r="569" spans="1:12" x14ac:dyDescent="0.2">
      <c r="A569" s="73"/>
      <c r="B569" s="75"/>
      <c r="C569" s="95"/>
      <c r="D569" s="75"/>
      <c r="E569" s="135"/>
      <c r="F569" s="153"/>
      <c r="G569" s="83"/>
      <c r="H569" s="84" t="str">
        <f t="shared" si="40"/>
        <v/>
      </c>
      <c r="I569" s="149" t="str">
        <f t="shared" si="41"/>
        <v/>
      </c>
      <c r="J569" s="150" t="str">
        <f t="shared" si="42"/>
        <v/>
      </c>
      <c r="K569" s="151" t="str">
        <f t="shared" si="43"/>
        <v/>
      </c>
      <c r="L569" s="152" t="str">
        <f t="shared" si="44"/>
        <v/>
      </c>
    </row>
    <row r="570" spans="1:12" x14ac:dyDescent="0.2">
      <c r="A570" s="73"/>
      <c r="B570" s="75"/>
      <c r="C570" s="95"/>
      <c r="D570" s="75"/>
      <c r="E570" s="135"/>
      <c r="F570" s="153"/>
      <c r="G570" s="83"/>
      <c r="H570" s="84" t="str">
        <f t="shared" si="40"/>
        <v/>
      </c>
      <c r="I570" s="149" t="str">
        <f t="shared" si="41"/>
        <v/>
      </c>
      <c r="J570" s="150" t="str">
        <f t="shared" si="42"/>
        <v/>
      </c>
      <c r="K570" s="151" t="str">
        <f t="shared" si="43"/>
        <v/>
      </c>
      <c r="L570" s="152" t="str">
        <f t="shared" si="44"/>
        <v/>
      </c>
    </row>
    <row r="571" spans="1:12" x14ac:dyDescent="0.2">
      <c r="A571" s="73"/>
      <c r="B571" s="75"/>
      <c r="C571" s="95"/>
      <c r="D571" s="75"/>
      <c r="E571" s="135"/>
      <c r="F571" s="153"/>
      <c r="G571" s="83"/>
      <c r="H571" s="84" t="str">
        <f t="shared" si="40"/>
        <v/>
      </c>
      <c r="I571" s="149" t="str">
        <f t="shared" si="41"/>
        <v/>
      </c>
      <c r="J571" s="150" t="str">
        <f t="shared" si="42"/>
        <v/>
      </c>
      <c r="K571" s="151" t="str">
        <f t="shared" si="43"/>
        <v/>
      </c>
      <c r="L571" s="152" t="str">
        <f t="shared" si="44"/>
        <v/>
      </c>
    </row>
    <row r="572" spans="1:12" x14ac:dyDescent="0.2">
      <c r="A572" s="73"/>
      <c r="B572" s="75"/>
      <c r="C572" s="95"/>
      <c r="D572" s="75"/>
      <c r="E572" s="135"/>
      <c r="F572" s="153"/>
      <c r="G572" s="83"/>
      <c r="H572" s="84" t="str">
        <f t="shared" si="40"/>
        <v/>
      </c>
      <c r="I572" s="149" t="str">
        <f t="shared" si="41"/>
        <v/>
      </c>
      <c r="J572" s="150" t="str">
        <f t="shared" si="42"/>
        <v/>
      </c>
      <c r="K572" s="151" t="str">
        <f t="shared" si="43"/>
        <v/>
      </c>
      <c r="L572" s="152" t="str">
        <f t="shared" si="44"/>
        <v/>
      </c>
    </row>
    <row r="573" spans="1:12" x14ac:dyDescent="0.2">
      <c r="A573" s="73"/>
      <c r="B573" s="75"/>
      <c r="C573" s="95"/>
      <c r="D573" s="75"/>
      <c r="E573" s="135"/>
      <c r="F573" s="153"/>
      <c r="G573" s="83"/>
      <c r="H573" s="84" t="str">
        <f t="shared" si="40"/>
        <v/>
      </c>
      <c r="I573" s="149" t="str">
        <f t="shared" si="41"/>
        <v/>
      </c>
      <c r="J573" s="150" t="str">
        <f t="shared" si="42"/>
        <v/>
      </c>
      <c r="K573" s="151" t="str">
        <f t="shared" si="43"/>
        <v/>
      </c>
      <c r="L573" s="152" t="str">
        <f t="shared" si="44"/>
        <v/>
      </c>
    </row>
    <row r="574" spans="1:12" x14ac:dyDescent="0.2">
      <c r="A574" s="73"/>
      <c r="B574" s="75"/>
      <c r="C574" s="95"/>
      <c r="D574" s="75"/>
      <c r="E574" s="135"/>
      <c r="F574" s="153"/>
      <c r="G574" s="83"/>
      <c r="H574" s="84" t="str">
        <f t="shared" si="40"/>
        <v/>
      </c>
      <c r="I574" s="149" t="str">
        <f t="shared" si="41"/>
        <v/>
      </c>
      <c r="J574" s="150" t="str">
        <f t="shared" si="42"/>
        <v/>
      </c>
      <c r="K574" s="151" t="str">
        <f t="shared" si="43"/>
        <v/>
      </c>
      <c r="L574" s="152" t="str">
        <f t="shared" si="44"/>
        <v/>
      </c>
    </row>
    <row r="575" spans="1:12" x14ac:dyDescent="0.2">
      <c r="A575" s="73"/>
      <c r="B575" s="75"/>
      <c r="C575" s="95"/>
      <c r="D575" s="75"/>
      <c r="E575" s="135"/>
      <c r="F575" s="153"/>
      <c r="G575" s="83"/>
      <c r="H575" s="84" t="str">
        <f t="shared" si="40"/>
        <v/>
      </c>
      <c r="I575" s="149" t="str">
        <f t="shared" si="41"/>
        <v/>
      </c>
      <c r="J575" s="150" t="str">
        <f t="shared" si="42"/>
        <v/>
      </c>
      <c r="K575" s="151" t="str">
        <f t="shared" si="43"/>
        <v/>
      </c>
      <c r="L575" s="152" t="str">
        <f t="shared" si="44"/>
        <v/>
      </c>
    </row>
    <row r="576" spans="1:12" x14ac:dyDescent="0.2">
      <c r="A576" s="73"/>
      <c r="B576" s="75"/>
      <c r="C576" s="95"/>
      <c r="D576" s="75"/>
      <c r="E576" s="135"/>
      <c r="F576" s="153"/>
      <c r="G576" s="83"/>
      <c r="H576" s="84" t="str">
        <f t="shared" si="40"/>
        <v/>
      </c>
      <c r="I576" s="149" t="str">
        <f t="shared" si="41"/>
        <v/>
      </c>
      <c r="J576" s="150" t="str">
        <f t="shared" si="42"/>
        <v/>
      </c>
      <c r="K576" s="151" t="str">
        <f t="shared" si="43"/>
        <v/>
      </c>
      <c r="L576" s="152" t="str">
        <f t="shared" si="44"/>
        <v/>
      </c>
    </row>
    <row r="577" spans="1:12" x14ac:dyDescent="0.2">
      <c r="A577" s="73"/>
      <c r="B577" s="75"/>
      <c r="C577" s="95"/>
      <c r="D577" s="75"/>
      <c r="E577" s="135"/>
      <c r="F577" s="153"/>
      <c r="G577" s="83"/>
      <c r="H577" s="84" t="str">
        <f t="shared" si="40"/>
        <v/>
      </c>
      <c r="I577" s="149" t="str">
        <f t="shared" si="41"/>
        <v/>
      </c>
      <c r="J577" s="150" t="str">
        <f t="shared" si="42"/>
        <v/>
      </c>
      <c r="K577" s="151" t="str">
        <f t="shared" si="43"/>
        <v/>
      </c>
      <c r="L577" s="152" t="str">
        <f t="shared" si="44"/>
        <v/>
      </c>
    </row>
    <row r="578" spans="1:12" x14ac:dyDescent="0.2">
      <c r="A578" s="73"/>
      <c r="B578" s="75"/>
      <c r="C578" s="95"/>
      <c r="D578" s="75"/>
      <c r="E578" s="135"/>
      <c r="F578" s="153"/>
      <c r="G578" s="83"/>
      <c r="H578" s="84" t="str">
        <f t="shared" si="40"/>
        <v/>
      </c>
      <c r="I578" s="149" t="str">
        <f t="shared" si="41"/>
        <v/>
      </c>
      <c r="J578" s="150" t="str">
        <f t="shared" si="42"/>
        <v/>
      </c>
      <c r="K578" s="151" t="str">
        <f t="shared" si="43"/>
        <v/>
      </c>
      <c r="L578" s="152" t="str">
        <f t="shared" si="44"/>
        <v/>
      </c>
    </row>
    <row r="579" spans="1:12" x14ac:dyDescent="0.2">
      <c r="A579" s="73"/>
      <c r="B579" s="75"/>
      <c r="C579" s="95"/>
      <c r="D579" s="75"/>
      <c r="E579" s="135"/>
      <c r="F579" s="153"/>
      <c r="G579" s="83"/>
      <c r="H579" s="84" t="str">
        <f t="shared" si="40"/>
        <v/>
      </c>
      <c r="I579" s="149" t="str">
        <f t="shared" si="41"/>
        <v/>
      </c>
      <c r="J579" s="150" t="str">
        <f t="shared" si="42"/>
        <v/>
      </c>
      <c r="K579" s="151" t="str">
        <f t="shared" si="43"/>
        <v/>
      </c>
      <c r="L579" s="152" t="str">
        <f t="shared" si="44"/>
        <v/>
      </c>
    </row>
    <row r="580" spans="1:12" x14ac:dyDescent="0.2">
      <c r="A580" s="73"/>
      <c r="B580" s="75"/>
      <c r="C580" s="95"/>
      <c r="D580" s="75"/>
      <c r="E580" s="135"/>
      <c r="F580" s="153"/>
      <c r="G580" s="83"/>
      <c r="H580" s="84" t="str">
        <f t="shared" ref="H580:H589" si="45">IF(A580="","",IF(F580="",IF(G580="America",0.6,IF(G580="Africa",0.5,IF(G580="Asia",0.57))),F580))</f>
        <v/>
      </c>
      <c r="I580" s="149" t="str">
        <f t="shared" ref="I580:I589" si="46">IF(A580="","",H580*EXP(-1.499+(2.148*LN(D580))+(0.207*(LN(D580))^2)-(0.0281*(LN(D580))^3)))</f>
        <v/>
      </c>
      <c r="J580" s="150" t="str">
        <f t="shared" ref="J580:J589" si="47">IF(A580="","",(I580/1000)/2)</f>
        <v/>
      </c>
      <c r="K580" s="151" t="str">
        <f t="shared" ref="K580:K589" si="48">IF(A580="","",IF($A580=$A579,"",$A580))</f>
        <v/>
      </c>
      <c r="L580" s="152" t="str">
        <f t="shared" ref="L580:L589" si="49">IF(A580="","",IF(A580=A579,J580+L579,J580))</f>
        <v/>
      </c>
    </row>
    <row r="581" spans="1:12" x14ac:dyDescent="0.2">
      <c r="A581" s="73"/>
      <c r="B581" s="75"/>
      <c r="C581" s="95"/>
      <c r="D581" s="75"/>
      <c r="E581" s="135"/>
      <c r="F581" s="153"/>
      <c r="G581" s="83"/>
      <c r="H581" s="84" t="str">
        <f t="shared" si="45"/>
        <v/>
      </c>
      <c r="I581" s="149" t="str">
        <f t="shared" si="46"/>
        <v/>
      </c>
      <c r="J581" s="150" t="str">
        <f t="shared" si="47"/>
        <v/>
      </c>
      <c r="K581" s="151" t="str">
        <f t="shared" si="48"/>
        <v/>
      </c>
      <c r="L581" s="152" t="str">
        <f t="shared" si="49"/>
        <v/>
      </c>
    </row>
    <row r="582" spans="1:12" x14ac:dyDescent="0.2">
      <c r="A582" s="73"/>
      <c r="B582" s="75"/>
      <c r="C582" s="95"/>
      <c r="D582" s="75"/>
      <c r="E582" s="135"/>
      <c r="F582" s="153"/>
      <c r="G582" s="83"/>
      <c r="H582" s="84" t="str">
        <f t="shared" si="45"/>
        <v/>
      </c>
      <c r="I582" s="149" t="str">
        <f t="shared" si="46"/>
        <v/>
      </c>
      <c r="J582" s="150" t="str">
        <f t="shared" si="47"/>
        <v/>
      </c>
      <c r="K582" s="151" t="str">
        <f t="shared" si="48"/>
        <v/>
      </c>
      <c r="L582" s="152" t="str">
        <f t="shared" si="49"/>
        <v/>
      </c>
    </row>
    <row r="583" spans="1:12" x14ac:dyDescent="0.2">
      <c r="A583" s="73"/>
      <c r="B583" s="75"/>
      <c r="C583" s="95"/>
      <c r="D583" s="75"/>
      <c r="E583" s="135"/>
      <c r="F583" s="153"/>
      <c r="G583" s="83"/>
      <c r="H583" s="84" t="str">
        <f t="shared" si="45"/>
        <v/>
      </c>
      <c r="I583" s="149" t="str">
        <f t="shared" si="46"/>
        <v/>
      </c>
      <c r="J583" s="150" t="str">
        <f t="shared" si="47"/>
        <v/>
      </c>
      <c r="K583" s="151" t="str">
        <f t="shared" si="48"/>
        <v/>
      </c>
      <c r="L583" s="152" t="str">
        <f t="shared" si="49"/>
        <v/>
      </c>
    </row>
    <row r="584" spans="1:12" x14ac:dyDescent="0.2">
      <c r="A584" s="73"/>
      <c r="B584" s="75"/>
      <c r="C584" s="95"/>
      <c r="D584" s="75"/>
      <c r="E584" s="135"/>
      <c r="F584" s="153"/>
      <c r="G584" s="83"/>
      <c r="H584" s="84" t="str">
        <f t="shared" si="45"/>
        <v/>
      </c>
      <c r="I584" s="149" t="str">
        <f t="shared" si="46"/>
        <v/>
      </c>
      <c r="J584" s="150" t="str">
        <f t="shared" si="47"/>
        <v/>
      </c>
      <c r="K584" s="151" t="str">
        <f t="shared" si="48"/>
        <v/>
      </c>
      <c r="L584" s="152" t="str">
        <f t="shared" si="49"/>
        <v/>
      </c>
    </row>
    <row r="585" spans="1:12" x14ac:dyDescent="0.2">
      <c r="A585" s="73"/>
      <c r="B585" s="75"/>
      <c r="C585" s="95"/>
      <c r="D585" s="75"/>
      <c r="E585" s="135"/>
      <c r="F585" s="153"/>
      <c r="G585" s="83"/>
      <c r="H585" s="84" t="str">
        <f t="shared" si="45"/>
        <v/>
      </c>
      <c r="I585" s="149" t="str">
        <f t="shared" si="46"/>
        <v/>
      </c>
      <c r="J585" s="150" t="str">
        <f t="shared" si="47"/>
        <v/>
      </c>
      <c r="K585" s="151" t="str">
        <f t="shared" si="48"/>
        <v/>
      </c>
      <c r="L585" s="152" t="str">
        <f t="shared" si="49"/>
        <v/>
      </c>
    </row>
    <row r="586" spans="1:12" x14ac:dyDescent="0.2">
      <c r="A586" s="73"/>
      <c r="B586" s="75"/>
      <c r="C586" s="95"/>
      <c r="D586" s="75"/>
      <c r="E586" s="135"/>
      <c r="F586" s="153"/>
      <c r="G586" s="83"/>
      <c r="H586" s="84" t="str">
        <f t="shared" si="45"/>
        <v/>
      </c>
      <c r="I586" s="149" t="str">
        <f t="shared" si="46"/>
        <v/>
      </c>
      <c r="J586" s="150" t="str">
        <f t="shared" si="47"/>
        <v/>
      </c>
      <c r="K586" s="151" t="str">
        <f t="shared" si="48"/>
        <v/>
      </c>
      <c r="L586" s="152" t="str">
        <f t="shared" si="49"/>
        <v/>
      </c>
    </row>
    <row r="587" spans="1:12" x14ac:dyDescent="0.2">
      <c r="A587" s="73"/>
      <c r="B587" s="75"/>
      <c r="C587" s="95"/>
      <c r="D587" s="75"/>
      <c r="E587" s="135"/>
      <c r="F587" s="153"/>
      <c r="G587" s="83"/>
      <c r="H587" s="84" t="str">
        <f t="shared" si="45"/>
        <v/>
      </c>
      <c r="I587" s="149" t="str">
        <f t="shared" si="46"/>
        <v/>
      </c>
      <c r="J587" s="150" t="str">
        <f t="shared" si="47"/>
        <v/>
      </c>
      <c r="K587" s="151" t="str">
        <f t="shared" si="48"/>
        <v/>
      </c>
      <c r="L587" s="152" t="str">
        <f t="shared" si="49"/>
        <v/>
      </c>
    </row>
    <row r="588" spans="1:12" x14ac:dyDescent="0.2">
      <c r="A588" s="73"/>
      <c r="B588" s="75"/>
      <c r="C588" s="95"/>
      <c r="D588" s="75"/>
      <c r="E588" s="135"/>
      <c r="F588" s="153"/>
      <c r="G588" s="83"/>
      <c r="H588" s="84" t="str">
        <f t="shared" si="45"/>
        <v/>
      </c>
      <c r="I588" s="149" t="str">
        <f t="shared" si="46"/>
        <v/>
      </c>
      <c r="J588" s="150" t="str">
        <f t="shared" si="47"/>
        <v/>
      </c>
      <c r="K588" s="151" t="str">
        <f t="shared" si="48"/>
        <v/>
      </c>
      <c r="L588" s="152" t="str">
        <f t="shared" si="49"/>
        <v/>
      </c>
    </row>
    <row r="589" spans="1:12" ht="15" thickBot="1" x14ac:dyDescent="0.25">
      <c r="A589" s="106"/>
      <c r="B589" s="108"/>
      <c r="C589" s="110"/>
      <c r="D589" s="108"/>
      <c r="E589" s="136"/>
      <c r="F589" s="154"/>
      <c r="G589" s="119"/>
      <c r="H589" s="120" t="str">
        <f t="shared" si="45"/>
        <v/>
      </c>
      <c r="I589" s="155" t="str">
        <f t="shared" si="46"/>
        <v/>
      </c>
      <c r="J589" s="156" t="str">
        <f t="shared" si="47"/>
        <v/>
      </c>
      <c r="K589" s="157" t="str">
        <f t="shared" si="48"/>
        <v/>
      </c>
      <c r="L589" s="158" t="str">
        <f t="shared" si="49"/>
        <v/>
      </c>
    </row>
  </sheetData>
  <sheetProtection password="DDAD" sheet="1" objects="1" scenarios="1" formatCells="0" formatColumns="0" formatRows="0" insertRows="0" deleteRows="0" sort="0" autoFilter="0" pivotTables="0"/>
  <mergeCells count="4">
    <mergeCell ref="A1:E1"/>
    <mergeCell ref="K1:L1"/>
    <mergeCell ref="I1:J1"/>
    <mergeCell ref="F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0"/>
  <sheetViews>
    <sheetView workbookViewId="0">
      <pane xSplit="1" ySplit="3" topLeftCell="B4" activePane="bottomRight" state="frozen"/>
      <selection pane="topRight" activeCell="B1" sqref="B1"/>
      <selection pane="bottomLeft" activeCell="A4" sqref="A4"/>
      <selection pane="bottomRight" activeCell="A4" sqref="A4"/>
    </sheetView>
  </sheetViews>
  <sheetFormatPr defaultColWidth="9" defaultRowHeight="14.25" x14ac:dyDescent="0.2"/>
  <cols>
    <col min="1" max="1" width="11.25" style="87" customWidth="1"/>
    <col min="2" max="2" width="15.875" style="87" customWidth="1"/>
    <col min="3" max="3" width="19.75" style="87" customWidth="1"/>
    <col min="4" max="4" width="20.625" style="87" customWidth="1"/>
    <col min="5" max="5" width="20.25" style="87" customWidth="1"/>
    <col min="6" max="6" width="19.375" style="87" bestFit="1" customWidth="1"/>
    <col min="7" max="7" width="17.75" style="87" customWidth="1"/>
    <col min="8" max="8" width="16.25" style="87" customWidth="1"/>
    <col min="9" max="9" width="19.375" style="87" customWidth="1"/>
    <col min="10" max="10" width="18.5" style="87" customWidth="1"/>
    <col min="11" max="11" width="19.75" style="87" customWidth="1"/>
    <col min="12" max="13" width="20.5" style="87" customWidth="1"/>
    <col min="14" max="14" width="23.25" style="87" customWidth="1"/>
    <col min="15" max="15" width="22.375" style="87" customWidth="1"/>
    <col min="16" max="16" width="21.5" style="87" customWidth="1"/>
    <col min="17" max="17" width="11.125" style="87" bestFit="1" customWidth="1"/>
    <col min="18" max="16384" width="9" style="87"/>
  </cols>
  <sheetData>
    <row r="1" spans="1:17" ht="15.75" thickBot="1" x14ac:dyDescent="0.3">
      <c r="A1" s="229" t="s">
        <v>92</v>
      </c>
      <c r="B1" s="358" t="s">
        <v>107</v>
      </c>
      <c r="C1" s="365"/>
      <c r="D1" s="365"/>
      <c r="E1" s="365"/>
      <c r="F1" s="365"/>
      <c r="G1" s="360"/>
      <c r="H1" s="400" t="s">
        <v>93</v>
      </c>
      <c r="I1" s="401"/>
      <c r="J1" s="401"/>
      <c r="K1" s="401"/>
      <c r="L1" s="401"/>
      <c r="M1" s="401"/>
      <c r="N1" s="401"/>
      <c r="O1" s="401"/>
      <c r="P1" s="402"/>
    </row>
    <row r="2" spans="1:17" ht="28.5" customHeight="1" x14ac:dyDescent="0.25">
      <c r="A2" s="398" t="s">
        <v>0</v>
      </c>
      <c r="B2" s="230" t="s">
        <v>187</v>
      </c>
      <c r="C2" s="230" t="s">
        <v>104</v>
      </c>
      <c r="D2" s="231" t="s">
        <v>101</v>
      </c>
      <c r="E2" s="231" t="s">
        <v>95</v>
      </c>
      <c r="F2" s="232" t="s">
        <v>96</v>
      </c>
      <c r="G2" s="233" t="s">
        <v>105</v>
      </c>
      <c r="H2" s="407" t="s">
        <v>169</v>
      </c>
      <c r="I2" s="396" t="s">
        <v>176</v>
      </c>
      <c r="J2" s="396" t="s">
        <v>177</v>
      </c>
      <c r="K2" s="408" t="s">
        <v>194</v>
      </c>
      <c r="L2" s="408" t="s">
        <v>195</v>
      </c>
      <c r="M2" s="408" t="s">
        <v>182</v>
      </c>
      <c r="N2" s="403" t="s">
        <v>205</v>
      </c>
      <c r="O2" s="403" t="s">
        <v>183</v>
      </c>
      <c r="P2" s="405" t="s">
        <v>153</v>
      </c>
    </row>
    <row r="3" spans="1:17" ht="29.25" customHeight="1" x14ac:dyDescent="0.2">
      <c r="A3" s="399"/>
      <c r="B3" s="234" t="s">
        <v>188</v>
      </c>
      <c r="C3" s="234" t="s">
        <v>189</v>
      </c>
      <c r="D3" s="235" t="s">
        <v>190</v>
      </c>
      <c r="E3" s="235" t="s">
        <v>191</v>
      </c>
      <c r="F3" s="236" t="s">
        <v>192</v>
      </c>
      <c r="G3" s="234" t="s">
        <v>193</v>
      </c>
      <c r="H3" s="397"/>
      <c r="I3" s="397"/>
      <c r="J3" s="397"/>
      <c r="K3" s="404"/>
      <c r="L3" s="404"/>
      <c r="M3" s="404"/>
      <c r="N3" s="404"/>
      <c r="O3" s="404"/>
      <c r="P3" s="406"/>
    </row>
    <row r="4" spans="1:17" x14ac:dyDescent="0.2">
      <c r="A4" s="73"/>
      <c r="B4" s="134"/>
      <c r="C4" s="75"/>
      <c r="D4" s="75"/>
      <c r="E4" s="75"/>
      <c r="F4" s="75"/>
      <c r="G4" s="75"/>
      <c r="H4" s="140" t="str">
        <f t="shared" ref="H4:H35" si="0">IF(A4="","",(F4+G4))</f>
        <v/>
      </c>
      <c r="I4" s="141" t="str">
        <f t="shared" ref="I4:I35" si="1">IF(A4="","",(F4/H4))</f>
        <v/>
      </c>
      <c r="J4" s="141" t="str">
        <f t="shared" ref="J4:J35" si="2">IF(A4="","",IF(G4=0,"",(G4/H4)))</f>
        <v/>
      </c>
      <c r="K4" s="141" t="str">
        <f t="shared" ref="K4:K35" si="3">IF(A4="","",(F4/C4))</f>
        <v/>
      </c>
      <c r="L4" s="141" t="str">
        <f t="shared" ref="L4:L35" si="4">IF(A4="","",(G4/C4))</f>
        <v/>
      </c>
      <c r="M4" s="141" t="str">
        <f t="shared" ref="M4:M35" si="5">IF(A4="","",IF(B4="","",(C4/B4)))</f>
        <v/>
      </c>
      <c r="N4" s="142" t="str">
        <f t="shared" ref="N4:N35" si="6">IF(A4="","",(((D4-E4)+G4)/C4))</f>
        <v/>
      </c>
      <c r="O4" s="142" t="str">
        <f t="shared" ref="O4:O35" si="7">IF(A4="","",IF(B4="","",(((D4-E4)+G4)/B4)))</f>
        <v/>
      </c>
      <c r="P4" s="143" t="str">
        <f t="shared" ref="P4:P35" si="8">IF(A4="","",(((D4-E4)+G4)/E4))</f>
        <v/>
      </c>
      <c r="Q4" s="168"/>
    </row>
    <row r="5" spans="1:17" x14ac:dyDescent="0.2">
      <c r="A5" s="73"/>
      <c r="B5" s="88"/>
      <c r="C5" s="75"/>
      <c r="D5" s="75"/>
      <c r="E5" s="75"/>
      <c r="F5" s="75"/>
      <c r="G5" s="75"/>
      <c r="H5" s="140" t="str">
        <f t="shared" si="0"/>
        <v/>
      </c>
      <c r="I5" s="141" t="str">
        <f t="shared" si="1"/>
        <v/>
      </c>
      <c r="J5" s="141" t="str">
        <f t="shared" si="2"/>
        <v/>
      </c>
      <c r="K5" s="141" t="str">
        <f t="shared" si="3"/>
        <v/>
      </c>
      <c r="L5" s="141" t="str">
        <f t="shared" si="4"/>
        <v/>
      </c>
      <c r="M5" s="141" t="str">
        <f t="shared" si="5"/>
        <v/>
      </c>
      <c r="N5" s="142" t="str">
        <f t="shared" si="6"/>
        <v/>
      </c>
      <c r="O5" s="142" t="str">
        <f t="shared" si="7"/>
        <v/>
      </c>
      <c r="P5" s="143" t="str">
        <f t="shared" si="8"/>
        <v/>
      </c>
    </row>
    <row r="6" spans="1:17" x14ac:dyDescent="0.2">
      <c r="A6" s="73"/>
      <c r="B6" s="88"/>
      <c r="C6" s="75"/>
      <c r="D6" s="75"/>
      <c r="E6" s="75"/>
      <c r="F6" s="75"/>
      <c r="G6" s="75"/>
      <c r="H6" s="140" t="str">
        <f t="shared" si="0"/>
        <v/>
      </c>
      <c r="I6" s="141" t="str">
        <f t="shared" si="1"/>
        <v/>
      </c>
      <c r="J6" s="141" t="str">
        <f t="shared" si="2"/>
        <v/>
      </c>
      <c r="K6" s="141" t="str">
        <f t="shared" si="3"/>
        <v/>
      </c>
      <c r="L6" s="141" t="str">
        <f t="shared" si="4"/>
        <v/>
      </c>
      <c r="M6" s="141" t="str">
        <f t="shared" si="5"/>
        <v/>
      </c>
      <c r="N6" s="142" t="str">
        <f t="shared" si="6"/>
        <v/>
      </c>
      <c r="O6" s="142" t="str">
        <f t="shared" si="7"/>
        <v/>
      </c>
      <c r="P6" s="143" t="str">
        <f t="shared" si="8"/>
        <v/>
      </c>
    </row>
    <row r="7" spans="1:17" x14ac:dyDescent="0.2">
      <c r="A7" s="73"/>
      <c r="B7" s="88"/>
      <c r="C7" s="75"/>
      <c r="D7" s="75"/>
      <c r="E7" s="75"/>
      <c r="F7" s="75"/>
      <c r="G7" s="75"/>
      <c r="H7" s="140" t="str">
        <f t="shared" si="0"/>
        <v/>
      </c>
      <c r="I7" s="141" t="str">
        <f t="shared" si="1"/>
        <v/>
      </c>
      <c r="J7" s="141" t="str">
        <f t="shared" si="2"/>
        <v/>
      </c>
      <c r="K7" s="141" t="str">
        <f t="shared" si="3"/>
        <v/>
      </c>
      <c r="L7" s="141" t="str">
        <f t="shared" si="4"/>
        <v/>
      </c>
      <c r="M7" s="141" t="str">
        <f t="shared" si="5"/>
        <v/>
      </c>
      <c r="N7" s="142" t="str">
        <f t="shared" si="6"/>
        <v/>
      </c>
      <c r="O7" s="142" t="str">
        <f t="shared" si="7"/>
        <v/>
      </c>
      <c r="P7" s="143" t="str">
        <f t="shared" si="8"/>
        <v/>
      </c>
    </row>
    <row r="8" spans="1:17" x14ac:dyDescent="0.2">
      <c r="A8" s="73"/>
      <c r="B8" s="88"/>
      <c r="C8" s="75"/>
      <c r="D8" s="75"/>
      <c r="E8" s="75"/>
      <c r="F8" s="75"/>
      <c r="G8" s="75"/>
      <c r="H8" s="140" t="str">
        <f t="shared" si="0"/>
        <v/>
      </c>
      <c r="I8" s="141" t="str">
        <f t="shared" si="1"/>
        <v/>
      </c>
      <c r="J8" s="141" t="str">
        <f t="shared" si="2"/>
        <v/>
      </c>
      <c r="K8" s="141" t="str">
        <f t="shared" si="3"/>
        <v/>
      </c>
      <c r="L8" s="141" t="str">
        <f t="shared" si="4"/>
        <v/>
      </c>
      <c r="M8" s="141" t="str">
        <f t="shared" si="5"/>
        <v/>
      </c>
      <c r="N8" s="142" t="str">
        <f t="shared" si="6"/>
        <v/>
      </c>
      <c r="O8" s="142" t="str">
        <f t="shared" si="7"/>
        <v/>
      </c>
      <c r="P8" s="143" t="str">
        <f t="shared" si="8"/>
        <v/>
      </c>
    </row>
    <row r="9" spans="1:17" x14ac:dyDescent="0.2">
      <c r="A9" s="73"/>
      <c r="B9" s="88"/>
      <c r="C9" s="75"/>
      <c r="D9" s="75"/>
      <c r="E9" s="75"/>
      <c r="F9" s="75"/>
      <c r="G9" s="75"/>
      <c r="H9" s="140" t="str">
        <f t="shared" si="0"/>
        <v/>
      </c>
      <c r="I9" s="141" t="str">
        <f t="shared" si="1"/>
        <v/>
      </c>
      <c r="J9" s="141" t="str">
        <f t="shared" si="2"/>
        <v/>
      </c>
      <c r="K9" s="141" t="str">
        <f t="shared" si="3"/>
        <v/>
      </c>
      <c r="L9" s="141" t="str">
        <f t="shared" si="4"/>
        <v/>
      </c>
      <c r="M9" s="141" t="str">
        <f t="shared" si="5"/>
        <v/>
      </c>
      <c r="N9" s="142" t="str">
        <f t="shared" si="6"/>
        <v/>
      </c>
      <c r="O9" s="142" t="str">
        <f t="shared" si="7"/>
        <v/>
      </c>
      <c r="P9" s="143" t="str">
        <f t="shared" si="8"/>
        <v/>
      </c>
    </row>
    <row r="10" spans="1:17" x14ac:dyDescent="0.2">
      <c r="A10" s="73"/>
      <c r="B10" s="88"/>
      <c r="C10" s="75"/>
      <c r="D10" s="75"/>
      <c r="E10" s="75"/>
      <c r="F10" s="75"/>
      <c r="G10" s="75"/>
      <c r="H10" s="140" t="str">
        <f t="shared" si="0"/>
        <v/>
      </c>
      <c r="I10" s="141" t="str">
        <f t="shared" si="1"/>
        <v/>
      </c>
      <c r="J10" s="141" t="str">
        <f t="shared" si="2"/>
        <v/>
      </c>
      <c r="K10" s="141" t="str">
        <f t="shared" si="3"/>
        <v/>
      </c>
      <c r="L10" s="141" t="str">
        <f t="shared" si="4"/>
        <v/>
      </c>
      <c r="M10" s="141" t="str">
        <f t="shared" si="5"/>
        <v/>
      </c>
      <c r="N10" s="142" t="str">
        <f t="shared" si="6"/>
        <v/>
      </c>
      <c r="O10" s="142" t="str">
        <f t="shared" si="7"/>
        <v/>
      </c>
      <c r="P10" s="143" t="str">
        <f t="shared" si="8"/>
        <v/>
      </c>
    </row>
    <row r="11" spans="1:17" x14ac:dyDescent="0.2">
      <c r="A11" s="73"/>
      <c r="B11" s="88"/>
      <c r="C11" s="75"/>
      <c r="D11" s="75"/>
      <c r="E11" s="75"/>
      <c r="F11" s="75"/>
      <c r="G11" s="75"/>
      <c r="H11" s="140" t="str">
        <f t="shared" si="0"/>
        <v/>
      </c>
      <c r="I11" s="141" t="str">
        <f t="shared" si="1"/>
        <v/>
      </c>
      <c r="J11" s="141" t="str">
        <f t="shared" si="2"/>
        <v/>
      </c>
      <c r="K11" s="141" t="str">
        <f t="shared" si="3"/>
        <v/>
      </c>
      <c r="L11" s="141" t="str">
        <f t="shared" si="4"/>
        <v/>
      </c>
      <c r="M11" s="141" t="str">
        <f t="shared" si="5"/>
        <v/>
      </c>
      <c r="N11" s="142" t="str">
        <f t="shared" si="6"/>
        <v/>
      </c>
      <c r="O11" s="142" t="str">
        <f t="shared" si="7"/>
        <v/>
      </c>
      <c r="P11" s="143" t="str">
        <f t="shared" si="8"/>
        <v/>
      </c>
    </row>
    <row r="12" spans="1:17" x14ac:dyDescent="0.2">
      <c r="A12" s="73"/>
      <c r="B12" s="88"/>
      <c r="C12" s="75"/>
      <c r="D12" s="75"/>
      <c r="E12" s="75"/>
      <c r="F12" s="75"/>
      <c r="G12" s="75"/>
      <c r="H12" s="140" t="str">
        <f t="shared" si="0"/>
        <v/>
      </c>
      <c r="I12" s="141" t="str">
        <f t="shared" si="1"/>
        <v/>
      </c>
      <c r="J12" s="141" t="str">
        <f t="shared" si="2"/>
        <v/>
      </c>
      <c r="K12" s="141" t="str">
        <f t="shared" si="3"/>
        <v/>
      </c>
      <c r="L12" s="141" t="str">
        <f t="shared" si="4"/>
        <v/>
      </c>
      <c r="M12" s="141" t="str">
        <f t="shared" si="5"/>
        <v/>
      </c>
      <c r="N12" s="142" t="str">
        <f t="shared" si="6"/>
        <v/>
      </c>
      <c r="O12" s="142" t="str">
        <f t="shared" si="7"/>
        <v/>
      </c>
      <c r="P12" s="143" t="str">
        <f t="shared" si="8"/>
        <v/>
      </c>
      <c r="Q12" s="93"/>
    </row>
    <row r="13" spans="1:17" x14ac:dyDescent="0.2">
      <c r="A13" s="73"/>
      <c r="B13" s="88"/>
      <c r="C13" s="75"/>
      <c r="D13" s="75"/>
      <c r="E13" s="75"/>
      <c r="F13" s="75"/>
      <c r="G13" s="75"/>
      <c r="H13" s="140" t="str">
        <f t="shared" si="0"/>
        <v/>
      </c>
      <c r="I13" s="141" t="str">
        <f t="shared" si="1"/>
        <v/>
      </c>
      <c r="J13" s="141" t="str">
        <f t="shared" si="2"/>
        <v/>
      </c>
      <c r="K13" s="141" t="str">
        <f t="shared" si="3"/>
        <v/>
      </c>
      <c r="L13" s="141" t="str">
        <f t="shared" si="4"/>
        <v/>
      </c>
      <c r="M13" s="141" t="str">
        <f t="shared" si="5"/>
        <v/>
      </c>
      <c r="N13" s="142" t="str">
        <f t="shared" si="6"/>
        <v/>
      </c>
      <c r="O13" s="142" t="str">
        <f t="shared" si="7"/>
        <v/>
      </c>
      <c r="P13" s="143" t="str">
        <f t="shared" si="8"/>
        <v/>
      </c>
    </row>
    <row r="14" spans="1:17" x14ac:dyDescent="0.2">
      <c r="A14" s="73"/>
      <c r="B14" s="88"/>
      <c r="C14" s="75"/>
      <c r="D14" s="75"/>
      <c r="E14" s="75"/>
      <c r="F14" s="75"/>
      <c r="G14" s="75"/>
      <c r="H14" s="140" t="str">
        <f t="shared" si="0"/>
        <v/>
      </c>
      <c r="I14" s="141" t="str">
        <f t="shared" si="1"/>
        <v/>
      </c>
      <c r="J14" s="141" t="str">
        <f t="shared" si="2"/>
        <v/>
      </c>
      <c r="K14" s="141" t="str">
        <f t="shared" si="3"/>
        <v/>
      </c>
      <c r="L14" s="141" t="str">
        <f t="shared" si="4"/>
        <v/>
      </c>
      <c r="M14" s="141" t="str">
        <f t="shared" si="5"/>
        <v/>
      </c>
      <c r="N14" s="142" t="str">
        <f t="shared" si="6"/>
        <v/>
      </c>
      <c r="O14" s="142" t="str">
        <f t="shared" si="7"/>
        <v/>
      </c>
      <c r="P14" s="143" t="str">
        <f t="shared" si="8"/>
        <v/>
      </c>
    </row>
    <row r="15" spans="1:17" x14ac:dyDescent="0.2">
      <c r="A15" s="73"/>
      <c r="B15" s="88"/>
      <c r="C15" s="75"/>
      <c r="D15" s="75"/>
      <c r="E15" s="75"/>
      <c r="F15" s="75"/>
      <c r="G15" s="75"/>
      <c r="H15" s="140" t="str">
        <f t="shared" si="0"/>
        <v/>
      </c>
      <c r="I15" s="141" t="str">
        <f t="shared" si="1"/>
        <v/>
      </c>
      <c r="J15" s="141" t="str">
        <f t="shared" si="2"/>
        <v/>
      </c>
      <c r="K15" s="141" t="str">
        <f t="shared" si="3"/>
        <v/>
      </c>
      <c r="L15" s="141" t="str">
        <f t="shared" si="4"/>
        <v/>
      </c>
      <c r="M15" s="141" t="str">
        <f t="shared" si="5"/>
        <v/>
      </c>
      <c r="N15" s="142" t="str">
        <f t="shared" si="6"/>
        <v/>
      </c>
      <c r="O15" s="142" t="str">
        <f t="shared" si="7"/>
        <v/>
      </c>
      <c r="P15" s="143" t="str">
        <f t="shared" si="8"/>
        <v/>
      </c>
    </row>
    <row r="16" spans="1:17" x14ac:dyDescent="0.2">
      <c r="A16" s="73"/>
      <c r="B16" s="88"/>
      <c r="C16" s="75"/>
      <c r="D16" s="75"/>
      <c r="E16" s="75"/>
      <c r="F16" s="75"/>
      <c r="G16" s="75"/>
      <c r="H16" s="140" t="str">
        <f t="shared" si="0"/>
        <v/>
      </c>
      <c r="I16" s="141" t="str">
        <f t="shared" si="1"/>
        <v/>
      </c>
      <c r="J16" s="141" t="str">
        <f t="shared" si="2"/>
        <v/>
      </c>
      <c r="K16" s="141" t="str">
        <f t="shared" si="3"/>
        <v/>
      </c>
      <c r="L16" s="141" t="str">
        <f t="shared" si="4"/>
        <v/>
      </c>
      <c r="M16" s="141" t="str">
        <f t="shared" si="5"/>
        <v/>
      </c>
      <c r="N16" s="142" t="str">
        <f t="shared" si="6"/>
        <v/>
      </c>
      <c r="O16" s="142" t="str">
        <f t="shared" si="7"/>
        <v/>
      </c>
      <c r="P16" s="143" t="str">
        <f t="shared" si="8"/>
        <v/>
      </c>
    </row>
    <row r="17" spans="1:16" x14ac:dyDescent="0.2">
      <c r="A17" s="73"/>
      <c r="B17" s="88"/>
      <c r="C17" s="75"/>
      <c r="D17" s="75"/>
      <c r="E17" s="75"/>
      <c r="F17" s="75"/>
      <c r="G17" s="75"/>
      <c r="H17" s="140" t="str">
        <f t="shared" si="0"/>
        <v/>
      </c>
      <c r="I17" s="141" t="str">
        <f t="shared" si="1"/>
        <v/>
      </c>
      <c r="J17" s="141" t="str">
        <f t="shared" si="2"/>
        <v/>
      </c>
      <c r="K17" s="141" t="str">
        <f t="shared" si="3"/>
        <v/>
      </c>
      <c r="L17" s="141" t="str">
        <f t="shared" si="4"/>
        <v/>
      </c>
      <c r="M17" s="141" t="str">
        <f t="shared" si="5"/>
        <v/>
      </c>
      <c r="N17" s="142" t="str">
        <f t="shared" si="6"/>
        <v/>
      </c>
      <c r="O17" s="142" t="str">
        <f t="shared" si="7"/>
        <v/>
      </c>
      <c r="P17" s="143" t="str">
        <f t="shared" si="8"/>
        <v/>
      </c>
    </row>
    <row r="18" spans="1:16" x14ac:dyDescent="0.2">
      <c r="A18" s="73"/>
      <c r="B18" s="88"/>
      <c r="C18" s="75"/>
      <c r="D18" s="75"/>
      <c r="E18" s="75"/>
      <c r="F18" s="75"/>
      <c r="G18" s="75"/>
      <c r="H18" s="140" t="str">
        <f t="shared" si="0"/>
        <v/>
      </c>
      <c r="I18" s="141" t="str">
        <f t="shared" si="1"/>
        <v/>
      </c>
      <c r="J18" s="141" t="str">
        <f t="shared" si="2"/>
        <v/>
      </c>
      <c r="K18" s="141" t="str">
        <f t="shared" si="3"/>
        <v/>
      </c>
      <c r="L18" s="141" t="str">
        <f t="shared" si="4"/>
        <v/>
      </c>
      <c r="M18" s="141" t="str">
        <f t="shared" si="5"/>
        <v/>
      </c>
      <c r="N18" s="142" t="str">
        <f t="shared" si="6"/>
        <v/>
      </c>
      <c r="O18" s="142" t="str">
        <f t="shared" si="7"/>
        <v/>
      </c>
      <c r="P18" s="143" t="str">
        <f t="shared" si="8"/>
        <v/>
      </c>
    </row>
    <row r="19" spans="1:16" x14ac:dyDescent="0.2">
      <c r="A19" s="73"/>
      <c r="B19" s="88"/>
      <c r="C19" s="75"/>
      <c r="D19" s="75"/>
      <c r="E19" s="75"/>
      <c r="F19" s="75"/>
      <c r="G19" s="75"/>
      <c r="H19" s="140" t="str">
        <f t="shared" si="0"/>
        <v/>
      </c>
      <c r="I19" s="141" t="str">
        <f t="shared" si="1"/>
        <v/>
      </c>
      <c r="J19" s="141" t="str">
        <f t="shared" si="2"/>
        <v/>
      </c>
      <c r="K19" s="141" t="str">
        <f t="shared" si="3"/>
        <v/>
      </c>
      <c r="L19" s="141" t="str">
        <f t="shared" si="4"/>
        <v/>
      </c>
      <c r="M19" s="141" t="str">
        <f t="shared" si="5"/>
        <v/>
      </c>
      <c r="N19" s="142" t="str">
        <f t="shared" si="6"/>
        <v/>
      </c>
      <c r="O19" s="142" t="str">
        <f t="shared" si="7"/>
        <v/>
      </c>
      <c r="P19" s="143" t="str">
        <f t="shared" si="8"/>
        <v/>
      </c>
    </row>
    <row r="20" spans="1:16" x14ac:dyDescent="0.2">
      <c r="A20" s="73"/>
      <c r="B20" s="88"/>
      <c r="C20" s="75"/>
      <c r="D20" s="75"/>
      <c r="E20" s="75"/>
      <c r="F20" s="75"/>
      <c r="G20" s="75"/>
      <c r="H20" s="140" t="str">
        <f t="shared" si="0"/>
        <v/>
      </c>
      <c r="I20" s="141" t="str">
        <f t="shared" si="1"/>
        <v/>
      </c>
      <c r="J20" s="141" t="str">
        <f t="shared" si="2"/>
        <v/>
      </c>
      <c r="K20" s="141" t="str">
        <f t="shared" si="3"/>
        <v/>
      </c>
      <c r="L20" s="141" t="str">
        <f t="shared" si="4"/>
        <v/>
      </c>
      <c r="M20" s="141" t="str">
        <f t="shared" si="5"/>
        <v/>
      </c>
      <c r="N20" s="142" t="str">
        <f t="shared" si="6"/>
        <v/>
      </c>
      <c r="O20" s="142" t="str">
        <f t="shared" si="7"/>
        <v/>
      </c>
      <c r="P20" s="143" t="str">
        <f t="shared" si="8"/>
        <v/>
      </c>
    </row>
    <row r="21" spans="1:16" x14ac:dyDescent="0.2">
      <c r="A21" s="73"/>
      <c r="B21" s="88"/>
      <c r="C21" s="75"/>
      <c r="D21" s="75"/>
      <c r="E21" s="75"/>
      <c r="F21" s="75"/>
      <c r="G21" s="75"/>
      <c r="H21" s="140" t="str">
        <f t="shared" si="0"/>
        <v/>
      </c>
      <c r="I21" s="141" t="str">
        <f t="shared" si="1"/>
        <v/>
      </c>
      <c r="J21" s="141" t="str">
        <f t="shared" si="2"/>
        <v/>
      </c>
      <c r="K21" s="141" t="str">
        <f t="shared" si="3"/>
        <v/>
      </c>
      <c r="L21" s="141" t="str">
        <f t="shared" si="4"/>
        <v/>
      </c>
      <c r="M21" s="141" t="str">
        <f t="shared" si="5"/>
        <v/>
      </c>
      <c r="N21" s="142" t="str">
        <f t="shared" si="6"/>
        <v/>
      </c>
      <c r="O21" s="142" t="str">
        <f t="shared" si="7"/>
        <v/>
      </c>
      <c r="P21" s="143" t="str">
        <f t="shared" si="8"/>
        <v/>
      </c>
    </row>
    <row r="22" spans="1:16" x14ac:dyDescent="0.2">
      <c r="A22" s="73"/>
      <c r="B22" s="88"/>
      <c r="C22" s="75"/>
      <c r="D22" s="75"/>
      <c r="E22" s="75"/>
      <c r="F22" s="75"/>
      <c r="G22" s="75"/>
      <c r="H22" s="140" t="str">
        <f t="shared" si="0"/>
        <v/>
      </c>
      <c r="I22" s="141" t="str">
        <f t="shared" si="1"/>
        <v/>
      </c>
      <c r="J22" s="141" t="str">
        <f t="shared" si="2"/>
        <v/>
      </c>
      <c r="K22" s="141" t="str">
        <f t="shared" si="3"/>
        <v/>
      </c>
      <c r="L22" s="141" t="str">
        <f t="shared" si="4"/>
        <v/>
      </c>
      <c r="M22" s="141" t="str">
        <f t="shared" si="5"/>
        <v/>
      </c>
      <c r="N22" s="142" t="str">
        <f t="shared" si="6"/>
        <v/>
      </c>
      <c r="O22" s="142" t="str">
        <f t="shared" si="7"/>
        <v/>
      </c>
      <c r="P22" s="143" t="str">
        <f t="shared" si="8"/>
        <v/>
      </c>
    </row>
    <row r="23" spans="1:16" x14ac:dyDescent="0.2">
      <c r="A23" s="73"/>
      <c r="B23" s="88"/>
      <c r="C23" s="75"/>
      <c r="D23" s="75"/>
      <c r="E23" s="75"/>
      <c r="F23" s="75"/>
      <c r="G23" s="75"/>
      <c r="H23" s="140" t="str">
        <f t="shared" si="0"/>
        <v/>
      </c>
      <c r="I23" s="141" t="str">
        <f t="shared" si="1"/>
        <v/>
      </c>
      <c r="J23" s="141" t="str">
        <f t="shared" si="2"/>
        <v/>
      </c>
      <c r="K23" s="141" t="str">
        <f t="shared" si="3"/>
        <v/>
      </c>
      <c r="L23" s="141" t="str">
        <f t="shared" si="4"/>
        <v/>
      </c>
      <c r="M23" s="141" t="str">
        <f t="shared" si="5"/>
        <v/>
      </c>
      <c r="N23" s="142" t="str">
        <f t="shared" si="6"/>
        <v/>
      </c>
      <c r="O23" s="142" t="str">
        <f t="shared" si="7"/>
        <v/>
      </c>
      <c r="P23" s="143" t="str">
        <f t="shared" si="8"/>
        <v/>
      </c>
    </row>
    <row r="24" spans="1:16" x14ac:dyDescent="0.2">
      <c r="A24" s="73"/>
      <c r="B24" s="88"/>
      <c r="C24" s="75"/>
      <c r="D24" s="75"/>
      <c r="E24" s="75"/>
      <c r="F24" s="75"/>
      <c r="G24" s="75"/>
      <c r="H24" s="140" t="str">
        <f t="shared" si="0"/>
        <v/>
      </c>
      <c r="I24" s="141" t="str">
        <f t="shared" si="1"/>
        <v/>
      </c>
      <c r="J24" s="141" t="str">
        <f t="shared" si="2"/>
        <v/>
      </c>
      <c r="K24" s="141" t="str">
        <f t="shared" si="3"/>
        <v/>
      </c>
      <c r="L24" s="141" t="str">
        <f t="shared" si="4"/>
        <v/>
      </c>
      <c r="M24" s="141" t="str">
        <f t="shared" si="5"/>
        <v/>
      </c>
      <c r="N24" s="142" t="str">
        <f t="shared" si="6"/>
        <v/>
      </c>
      <c r="O24" s="142" t="str">
        <f t="shared" si="7"/>
        <v/>
      </c>
      <c r="P24" s="143" t="str">
        <f t="shared" si="8"/>
        <v/>
      </c>
    </row>
    <row r="25" spans="1:16" x14ac:dyDescent="0.2">
      <c r="A25" s="73"/>
      <c r="B25" s="88"/>
      <c r="C25" s="75"/>
      <c r="D25" s="75"/>
      <c r="E25" s="75"/>
      <c r="F25" s="75"/>
      <c r="G25" s="75"/>
      <c r="H25" s="140" t="str">
        <f t="shared" si="0"/>
        <v/>
      </c>
      <c r="I25" s="141" t="str">
        <f t="shared" si="1"/>
        <v/>
      </c>
      <c r="J25" s="141" t="str">
        <f t="shared" si="2"/>
        <v/>
      </c>
      <c r="K25" s="141" t="str">
        <f t="shared" si="3"/>
        <v/>
      </c>
      <c r="L25" s="141" t="str">
        <f t="shared" si="4"/>
        <v/>
      </c>
      <c r="M25" s="141" t="str">
        <f t="shared" si="5"/>
        <v/>
      </c>
      <c r="N25" s="142" t="str">
        <f t="shared" si="6"/>
        <v/>
      </c>
      <c r="O25" s="142" t="str">
        <f t="shared" si="7"/>
        <v/>
      </c>
      <c r="P25" s="143" t="str">
        <f t="shared" si="8"/>
        <v/>
      </c>
    </row>
    <row r="26" spans="1:16" x14ac:dyDescent="0.2">
      <c r="A26" s="73"/>
      <c r="B26" s="88"/>
      <c r="C26" s="75"/>
      <c r="D26" s="75"/>
      <c r="E26" s="75"/>
      <c r="F26" s="75"/>
      <c r="G26" s="75"/>
      <c r="H26" s="140" t="str">
        <f t="shared" si="0"/>
        <v/>
      </c>
      <c r="I26" s="141" t="str">
        <f t="shared" si="1"/>
        <v/>
      </c>
      <c r="J26" s="141" t="str">
        <f t="shared" si="2"/>
        <v/>
      </c>
      <c r="K26" s="141" t="str">
        <f t="shared" si="3"/>
        <v/>
      </c>
      <c r="L26" s="141" t="str">
        <f t="shared" si="4"/>
        <v/>
      </c>
      <c r="M26" s="141" t="str">
        <f t="shared" si="5"/>
        <v/>
      </c>
      <c r="N26" s="142" t="str">
        <f t="shared" si="6"/>
        <v/>
      </c>
      <c r="O26" s="142" t="str">
        <f t="shared" si="7"/>
        <v/>
      </c>
      <c r="P26" s="143" t="str">
        <f t="shared" si="8"/>
        <v/>
      </c>
    </row>
    <row r="27" spans="1:16" x14ac:dyDescent="0.2">
      <c r="A27" s="73"/>
      <c r="B27" s="88"/>
      <c r="C27" s="75"/>
      <c r="D27" s="75"/>
      <c r="E27" s="75"/>
      <c r="F27" s="75"/>
      <c r="G27" s="75"/>
      <c r="H27" s="140" t="str">
        <f t="shared" si="0"/>
        <v/>
      </c>
      <c r="I27" s="141" t="str">
        <f t="shared" si="1"/>
        <v/>
      </c>
      <c r="J27" s="141" t="str">
        <f t="shared" si="2"/>
        <v/>
      </c>
      <c r="K27" s="141" t="str">
        <f t="shared" si="3"/>
        <v/>
      </c>
      <c r="L27" s="141" t="str">
        <f t="shared" si="4"/>
        <v/>
      </c>
      <c r="M27" s="141" t="str">
        <f t="shared" si="5"/>
        <v/>
      </c>
      <c r="N27" s="142" t="str">
        <f t="shared" si="6"/>
        <v/>
      </c>
      <c r="O27" s="142" t="str">
        <f t="shared" si="7"/>
        <v/>
      </c>
      <c r="P27" s="143" t="str">
        <f t="shared" si="8"/>
        <v/>
      </c>
    </row>
    <row r="28" spans="1:16" x14ac:dyDescent="0.2">
      <c r="A28" s="73"/>
      <c r="B28" s="88"/>
      <c r="C28" s="75"/>
      <c r="D28" s="75"/>
      <c r="E28" s="75"/>
      <c r="F28" s="75"/>
      <c r="G28" s="75"/>
      <c r="H28" s="140" t="str">
        <f t="shared" si="0"/>
        <v/>
      </c>
      <c r="I28" s="141" t="str">
        <f t="shared" si="1"/>
        <v/>
      </c>
      <c r="J28" s="141" t="str">
        <f t="shared" si="2"/>
        <v/>
      </c>
      <c r="K28" s="141" t="str">
        <f t="shared" si="3"/>
        <v/>
      </c>
      <c r="L28" s="141" t="str">
        <f t="shared" si="4"/>
        <v/>
      </c>
      <c r="M28" s="141" t="str">
        <f t="shared" si="5"/>
        <v/>
      </c>
      <c r="N28" s="142" t="str">
        <f t="shared" si="6"/>
        <v/>
      </c>
      <c r="O28" s="142" t="str">
        <f t="shared" si="7"/>
        <v/>
      </c>
      <c r="P28" s="143" t="str">
        <f t="shared" si="8"/>
        <v/>
      </c>
    </row>
    <row r="29" spans="1:16" x14ac:dyDescent="0.2">
      <c r="A29" s="73"/>
      <c r="B29" s="88"/>
      <c r="C29" s="75"/>
      <c r="D29" s="75"/>
      <c r="E29" s="75"/>
      <c r="F29" s="75"/>
      <c r="G29" s="75"/>
      <c r="H29" s="140" t="str">
        <f t="shared" si="0"/>
        <v/>
      </c>
      <c r="I29" s="141" t="str">
        <f t="shared" si="1"/>
        <v/>
      </c>
      <c r="J29" s="141" t="str">
        <f t="shared" si="2"/>
        <v/>
      </c>
      <c r="K29" s="141" t="str">
        <f t="shared" si="3"/>
        <v/>
      </c>
      <c r="L29" s="141" t="str">
        <f t="shared" si="4"/>
        <v/>
      </c>
      <c r="M29" s="141" t="str">
        <f t="shared" si="5"/>
        <v/>
      </c>
      <c r="N29" s="142" t="str">
        <f t="shared" si="6"/>
        <v/>
      </c>
      <c r="O29" s="142" t="str">
        <f t="shared" si="7"/>
        <v/>
      </c>
      <c r="P29" s="143" t="str">
        <f t="shared" si="8"/>
        <v/>
      </c>
    </row>
    <row r="30" spans="1:16" x14ac:dyDescent="0.2">
      <c r="A30" s="73"/>
      <c r="B30" s="88"/>
      <c r="C30" s="75"/>
      <c r="D30" s="75"/>
      <c r="E30" s="75"/>
      <c r="F30" s="75"/>
      <c r="G30" s="75"/>
      <c r="H30" s="140" t="str">
        <f t="shared" si="0"/>
        <v/>
      </c>
      <c r="I30" s="141" t="str">
        <f t="shared" si="1"/>
        <v/>
      </c>
      <c r="J30" s="141" t="str">
        <f t="shared" si="2"/>
        <v/>
      </c>
      <c r="K30" s="141" t="str">
        <f t="shared" si="3"/>
        <v/>
      </c>
      <c r="L30" s="141" t="str">
        <f t="shared" si="4"/>
        <v/>
      </c>
      <c r="M30" s="141" t="str">
        <f t="shared" si="5"/>
        <v/>
      </c>
      <c r="N30" s="142" t="str">
        <f t="shared" si="6"/>
        <v/>
      </c>
      <c r="O30" s="142" t="str">
        <f t="shared" si="7"/>
        <v/>
      </c>
      <c r="P30" s="143" t="str">
        <f t="shared" si="8"/>
        <v/>
      </c>
    </row>
    <row r="31" spans="1:16" x14ac:dyDescent="0.2">
      <c r="A31" s="73"/>
      <c r="B31" s="88"/>
      <c r="C31" s="75"/>
      <c r="D31" s="75"/>
      <c r="E31" s="75"/>
      <c r="F31" s="75"/>
      <c r="G31" s="75"/>
      <c r="H31" s="140" t="str">
        <f t="shared" si="0"/>
        <v/>
      </c>
      <c r="I31" s="141" t="str">
        <f t="shared" si="1"/>
        <v/>
      </c>
      <c r="J31" s="141" t="str">
        <f t="shared" si="2"/>
        <v/>
      </c>
      <c r="K31" s="141" t="str">
        <f t="shared" si="3"/>
        <v/>
      </c>
      <c r="L31" s="141" t="str">
        <f t="shared" si="4"/>
        <v/>
      </c>
      <c r="M31" s="141" t="str">
        <f t="shared" si="5"/>
        <v/>
      </c>
      <c r="N31" s="142" t="str">
        <f t="shared" si="6"/>
        <v/>
      </c>
      <c r="O31" s="142" t="str">
        <f t="shared" si="7"/>
        <v/>
      </c>
      <c r="P31" s="143" t="str">
        <f t="shared" si="8"/>
        <v/>
      </c>
    </row>
    <row r="32" spans="1:16" x14ac:dyDescent="0.2">
      <c r="A32" s="73"/>
      <c r="B32" s="88"/>
      <c r="C32" s="75"/>
      <c r="D32" s="75"/>
      <c r="E32" s="75"/>
      <c r="F32" s="75"/>
      <c r="G32" s="75"/>
      <c r="H32" s="140" t="str">
        <f t="shared" si="0"/>
        <v/>
      </c>
      <c r="I32" s="141" t="str">
        <f t="shared" si="1"/>
        <v/>
      </c>
      <c r="J32" s="141" t="str">
        <f t="shared" si="2"/>
        <v/>
      </c>
      <c r="K32" s="141" t="str">
        <f t="shared" si="3"/>
        <v/>
      </c>
      <c r="L32" s="141" t="str">
        <f t="shared" si="4"/>
        <v/>
      </c>
      <c r="M32" s="141" t="str">
        <f t="shared" si="5"/>
        <v/>
      </c>
      <c r="N32" s="142" t="str">
        <f t="shared" si="6"/>
        <v/>
      </c>
      <c r="O32" s="142" t="str">
        <f t="shared" si="7"/>
        <v/>
      </c>
      <c r="P32" s="143" t="str">
        <f t="shared" si="8"/>
        <v/>
      </c>
    </row>
    <row r="33" spans="1:16" x14ac:dyDescent="0.2">
      <c r="A33" s="73"/>
      <c r="B33" s="88"/>
      <c r="C33" s="75"/>
      <c r="D33" s="75"/>
      <c r="E33" s="75"/>
      <c r="F33" s="75"/>
      <c r="G33" s="75"/>
      <c r="H33" s="140" t="str">
        <f t="shared" si="0"/>
        <v/>
      </c>
      <c r="I33" s="141" t="str">
        <f t="shared" si="1"/>
        <v/>
      </c>
      <c r="J33" s="141" t="str">
        <f t="shared" si="2"/>
        <v/>
      </c>
      <c r="K33" s="141" t="str">
        <f t="shared" si="3"/>
        <v/>
      </c>
      <c r="L33" s="141" t="str">
        <f t="shared" si="4"/>
        <v/>
      </c>
      <c r="M33" s="141" t="str">
        <f t="shared" si="5"/>
        <v/>
      </c>
      <c r="N33" s="142" t="str">
        <f t="shared" si="6"/>
        <v/>
      </c>
      <c r="O33" s="142" t="str">
        <f t="shared" si="7"/>
        <v/>
      </c>
      <c r="P33" s="143" t="str">
        <f t="shared" si="8"/>
        <v/>
      </c>
    </row>
    <row r="34" spans="1:16" x14ac:dyDescent="0.2">
      <c r="A34" s="73"/>
      <c r="B34" s="88"/>
      <c r="C34" s="75"/>
      <c r="D34" s="75"/>
      <c r="E34" s="75"/>
      <c r="F34" s="75"/>
      <c r="G34" s="75"/>
      <c r="H34" s="140" t="str">
        <f t="shared" si="0"/>
        <v/>
      </c>
      <c r="I34" s="141" t="str">
        <f t="shared" si="1"/>
        <v/>
      </c>
      <c r="J34" s="141" t="str">
        <f t="shared" si="2"/>
        <v/>
      </c>
      <c r="K34" s="141" t="str">
        <f t="shared" si="3"/>
        <v/>
      </c>
      <c r="L34" s="141" t="str">
        <f t="shared" si="4"/>
        <v/>
      </c>
      <c r="M34" s="141" t="str">
        <f t="shared" si="5"/>
        <v/>
      </c>
      <c r="N34" s="142" t="str">
        <f t="shared" si="6"/>
        <v/>
      </c>
      <c r="O34" s="142" t="str">
        <f t="shared" si="7"/>
        <v/>
      </c>
      <c r="P34" s="143" t="str">
        <f t="shared" si="8"/>
        <v/>
      </c>
    </row>
    <row r="35" spans="1:16" x14ac:dyDescent="0.2">
      <c r="A35" s="73"/>
      <c r="B35" s="88"/>
      <c r="C35" s="75"/>
      <c r="D35" s="75"/>
      <c r="E35" s="75"/>
      <c r="F35" s="75"/>
      <c r="G35" s="75"/>
      <c r="H35" s="140" t="str">
        <f t="shared" si="0"/>
        <v/>
      </c>
      <c r="I35" s="141" t="str">
        <f t="shared" si="1"/>
        <v/>
      </c>
      <c r="J35" s="141" t="str">
        <f t="shared" si="2"/>
        <v/>
      </c>
      <c r="K35" s="141" t="str">
        <f t="shared" si="3"/>
        <v/>
      </c>
      <c r="L35" s="141" t="str">
        <f t="shared" si="4"/>
        <v/>
      </c>
      <c r="M35" s="141" t="str">
        <f t="shared" si="5"/>
        <v/>
      </c>
      <c r="N35" s="142" t="str">
        <f t="shared" si="6"/>
        <v/>
      </c>
      <c r="O35" s="142" t="str">
        <f t="shared" si="7"/>
        <v/>
      </c>
      <c r="P35" s="143" t="str">
        <f t="shared" si="8"/>
        <v/>
      </c>
    </row>
    <row r="36" spans="1:16" x14ac:dyDescent="0.2">
      <c r="A36" s="73"/>
      <c r="B36" s="88"/>
      <c r="C36" s="75"/>
      <c r="D36" s="75"/>
      <c r="E36" s="75"/>
      <c r="F36" s="75"/>
      <c r="G36" s="75"/>
      <c r="H36" s="140" t="str">
        <f t="shared" ref="H36:H67" si="9">IF(A36="","",(F36+G36))</f>
        <v/>
      </c>
      <c r="I36" s="141" t="str">
        <f t="shared" ref="I36:I67" si="10">IF(A36="","",(F36/H36))</f>
        <v/>
      </c>
      <c r="J36" s="141" t="str">
        <f t="shared" ref="J36:J67" si="11">IF(A36="","",IF(G36=0,"",(G36/H36)))</f>
        <v/>
      </c>
      <c r="K36" s="141" t="str">
        <f t="shared" ref="K36:K67" si="12">IF(A36="","",(F36/C36))</f>
        <v/>
      </c>
      <c r="L36" s="141" t="str">
        <f t="shared" ref="L36:L67" si="13">IF(A36="","",(G36/C36))</f>
        <v/>
      </c>
      <c r="M36" s="141" t="str">
        <f t="shared" ref="M36:M67" si="14">IF(A36="","",IF(B36="","",(C36/B36)))</f>
        <v/>
      </c>
      <c r="N36" s="142" t="str">
        <f t="shared" ref="N36:N67" si="15">IF(A36="","",(((D36-E36)+G36)/C36))</f>
        <v/>
      </c>
      <c r="O36" s="142" t="str">
        <f t="shared" ref="O36:O67" si="16">IF(A36="","",IF(B36="","",(((D36-E36)+G36)/B36)))</f>
        <v/>
      </c>
      <c r="P36" s="143" t="str">
        <f t="shared" ref="P36:P67" si="17">IF(A36="","",(((D36-E36)+G36)/E36))</f>
        <v/>
      </c>
    </row>
    <row r="37" spans="1:16" x14ac:dyDescent="0.2">
      <c r="A37" s="73"/>
      <c r="B37" s="88"/>
      <c r="C37" s="75"/>
      <c r="D37" s="75"/>
      <c r="E37" s="75"/>
      <c r="F37" s="75"/>
      <c r="G37" s="75"/>
      <c r="H37" s="140" t="str">
        <f t="shared" si="9"/>
        <v/>
      </c>
      <c r="I37" s="141" t="str">
        <f t="shared" si="10"/>
        <v/>
      </c>
      <c r="J37" s="141" t="str">
        <f t="shared" si="11"/>
        <v/>
      </c>
      <c r="K37" s="141" t="str">
        <f t="shared" si="12"/>
        <v/>
      </c>
      <c r="L37" s="141" t="str">
        <f t="shared" si="13"/>
        <v/>
      </c>
      <c r="M37" s="141" t="str">
        <f t="shared" si="14"/>
        <v/>
      </c>
      <c r="N37" s="142" t="str">
        <f t="shared" si="15"/>
        <v/>
      </c>
      <c r="O37" s="142" t="str">
        <f t="shared" si="16"/>
        <v/>
      </c>
      <c r="P37" s="143" t="str">
        <f t="shared" si="17"/>
        <v/>
      </c>
    </row>
    <row r="38" spans="1:16" x14ac:dyDescent="0.2">
      <c r="A38" s="73"/>
      <c r="B38" s="88"/>
      <c r="C38" s="75"/>
      <c r="D38" s="75"/>
      <c r="E38" s="75"/>
      <c r="F38" s="75"/>
      <c r="G38" s="75"/>
      <c r="H38" s="140" t="str">
        <f t="shared" si="9"/>
        <v/>
      </c>
      <c r="I38" s="141" t="str">
        <f t="shared" si="10"/>
        <v/>
      </c>
      <c r="J38" s="141" t="str">
        <f t="shared" si="11"/>
        <v/>
      </c>
      <c r="K38" s="141" t="str">
        <f t="shared" si="12"/>
        <v/>
      </c>
      <c r="L38" s="141" t="str">
        <f t="shared" si="13"/>
        <v/>
      </c>
      <c r="M38" s="141" t="str">
        <f t="shared" si="14"/>
        <v/>
      </c>
      <c r="N38" s="142" t="str">
        <f t="shared" si="15"/>
        <v/>
      </c>
      <c r="O38" s="142" t="str">
        <f t="shared" si="16"/>
        <v/>
      </c>
      <c r="P38" s="143" t="str">
        <f t="shared" si="17"/>
        <v/>
      </c>
    </row>
    <row r="39" spans="1:16" x14ac:dyDescent="0.2">
      <c r="A39" s="73"/>
      <c r="B39" s="88"/>
      <c r="C39" s="75"/>
      <c r="D39" s="75"/>
      <c r="E39" s="75"/>
      <c r="F39" s="75"/>
      <c r="G39" s="75"/>
      <c r="H39" s="140" t="str">
        <f t="shared" si="9"/>
        <v/>
      </c>
      <c r="I39" s="141" t="str">
        <f t="shared" si="10"/>
        <v/>
      </c>
      <c r="J39" s="141" t="str">
        <f t="shared" si="11"/>
        <v/>
      </c>
      <c r="K39" s="141" t="str">
        <f t="shared" si="12"/>
        <v/>
      </c>
      <c r="L39" s="141" t="str">
        <f t="shared" si="13"/>
        <v/>
      </c>
      <c r="M39" s="141" t="str">
        <f t="shared" si="14"/>
        <v/>
      </c>
      <c r="N39" s="142" t="str">
        <f t="shared" si="15"/>
        <v/>
      </c>
      <c r="O39" s="142" t="str">
        <f t="shared" si="16"/>
        <v/>
      </c>
      <c r="P39" s="143" t="str">
        <f t="shared" si="17"/>
        <v/>
      </c>
    </row>
    <row r="40" spans="1:16" x14ac:dyDescent="0.2">
      <c r="A40" s="73"/>
      <c r="B40" s="88"/>
      <c r="C40" s="75"/>
      <c r="D40" s="75"/>
      <c r="E40" s="75"/>
      <c r="F40" s="75"/>
      <c r="G40" s="75"/>
      <c r="H40" s="140" t="str">
        <f t="shared" si="9"/>
        <v/>
      </c>
      <c r="I40" s="141" t="str">
        <f t="shared" si="10"/>
        <v/>
      </c>
      <c r="J40" s="141" t="str">
        <f t="shared" si="11"/>
        <v/>
      </c>
      <c r="K40" s="141" t="str">
        <f t="shared" si="12"/>
        <v/>
      </c>
      <c r="L40" s="141" t="str">
        <f t="shared" si="13"/>
        <v/>
      </c>
      <c r="M40" s="141" t="str">
        <f t="shared" si="14"/>
        <v/>
      </c>
      <c r="N40" s="142" t="str">
        <f t="shared" si="15"/>
        <v/>
      </c>
      <c r="O40" s="142" t="str">
        <f t="shared" si="16"/>
        <v/>
      </c>
      <c r="P40" s="143" t="str">
        <f t="shared" si="17"/>
        <v/>
      </c>
    </row>
    <row r="41" spans="1:16" x14ac:dyDescent="0.2">
      <c r="A41" s="73"/>
      <c r="B41" s="88"/>
      <c r="C41" s="75"/>
      <c r="D41" s="75"/>
      <c r="E41" s="75"/>
      <c r="F41" s="75"/>
      <c r="G41" s="75"/>
      <c r="H41" s="140" t="str">
        <f t="shared" si="9"/>
        <v/>
      </c>
      <c r="I41" s="141" t="str">
        <f t="shared" si="10"/>
        <v/>
      </c>
      <c r="J41" s="141" t="str">
        <f t="shared" si="11"/>
        <v/>
      </c>
      <c r="K41" s="141" t="str">
        <f t="shared" si="12"/>
        <v/>
      </c>
      <c r="L41" s="141" t="str">
        <f t="shared" si="13"/>
        <v/>
      </c>
      <c r="M41" s="141" t="str">
        <f t="shared" si="14"/>
        <v/>
      </c>
      <c r="N41" s="142" t="str">
        <f t="shared" si="15"/>
        <v/>
      </c>
      <c r="O41" s="142" t="str">
        <f t="shared" si="16"/>
        <v/>
      </c>
      <c r="P41" s="143" t="str">
        <f t="shared" si="17"/>
        <v/>
      </c>
    </row>
    <row r="42" spans="1:16" x14ac:dyDescent="0.2">
      <c r="A42" s="73"/>
      <c r="B42" s="88"/>
      <c r="C42" s="75"/>
      <c r="D42" s="75"/>
      <c r="E42" s="75"/>
      <c r="F42" s="75"/>
      <c r="G42" s="75"/>
      <c r="H42" s="140" t="str">
        <f t="shared" si="9"/>
        <v/>
      </c>
      <c r="I42" s="141" t="str">
        <f t="shared" si="10"/>
        <v/>
      </c>
      <c r="J42" s="141" t="str">
        <f t="shared" si="11"/>
        <v/>
      </c>
      <c r="K42" s="141" t="str">
        <f t="shared" si="12"/>
        <v/>
      </c>
      <c r="L42" s="141" t="str">
        <f t="shared" si="13"/>
        <v/>
      </c>
      <c r="M42" s="141" t="str">
        <f t="shared" si="14"/>
        <v/>
      </c>
      <c r="N42" s="142" t="str">
        <f t="shared" si="15"/>
        <v/>
      </c>
      <c r="O42" s="142" t="str">
        <f t="shared" si="16"/>
        <v/>
      </c>
      <c r="P42" s="143" t="str">
        <f t="shared" si="17"/>
        <v/>
      </c>
    </row>
    <row r="43" spans="1:16" x14ac:dyDescent="0.2">
      <c r="A43" s="73"/>
      <c r="B43" s="88"/>
      <c r="C43" s="75"/>
      <c r="D43" s="75"/>
      <c r="E43" s="75"/>
      <c r="F43" s="75"/>
      <c r="G43" s="75"/>
      <c r="H43" s="140" t="str">
        <f t="shared" si="9"/>
        <v/>
      </c>
      <c r="I43" s="141" t="str">
        <f t="shared" si="10"/>
        <v/>
      </c>
      <c r="J43" s="141" t="str">
        <f t="shared" si="11"/>
        <v/>
      </c>
      <c r="K43" s="141" t="str">
        <f t="shared" si="12"/>
        <v/>
      </c>
      <c r="L43" s="141" t="str">
        <f t="shared" si="13"/>
        <v/>
      </c>
      <c r="M43" s="141" t="str">
        <f t="shared" si="14"/>
        <v/>
      </c>
      <c r="N43" s="142" t="str">
        <f t="shared" si="15"/>
        <v/>
      </c>
      <c r="O43" s="142" t="str">
        <f t="shared" si="16"/>
        <v/>
      </c>
      <c r="P43" s="143" t="str">
        <f t="shared" si="17"/>
        <v/>
      </c>
    </row>
    <row r="44" spans="1:16" x14ac:dyDescent="0.2">
      <c r="A44" s="73"/>
      <c r="B44" s="88"/>
      <c r="C44" s="75"/>
      <c r="D44" s="75"/>
      <c r="E44" s="75"/>
      <c r="F44" s="75"/>
      <c r="G44" s="75"/>
      <c r="H44" s="140" t="str">
        <f t="shared" si="9"/>
        <v/>
      </c>
      <c r="I44" s="141" t="str">
        <f t="shared" si="10"/>
        <v/>
      </c>
      <c r="J44" s="141" t="str">
        <f t="shared" si="11"/>
        <v/>
      </c>
      <c r="K44" s="141" t="str">
        <f t="shared" si="12"/>
        <v/>
      </c>
      <c r="L44" s="141" t="str">
        <f t="shared" si="13"/>
        <v/>
      </c>
      <c r="M44" s="141" t="str">
        <f t="shared" si="14"/>
        <v/>
      </c>
      <c r="N44" s="142" t="str">
        <f t="shared" si="15"/>
        <v/>
      </c>
      <c r="O44" s="142" t="str">
        <f t="shared" si="16"/>
        <v/>
      </c>
      <c r="P44" s="143" t="str">
        <f t="shared" si="17"/>
        <v/>
      </c>
    </row>
    <row r="45" spans="1:16" x14ac:dyDescent="0.2">
      <c r="A45" s="73"/>
      <c r="B45" s="88"/>
      <c r="C45" s="75"/>
      <c r="D45" s="75"/>
      <c r="E45" s="75"/>
      <c r="F45" s="75"/>
      <c r="G45" s="75"/>
      <c r="H45" s="140" t="str">
        <f t="shared" si="9"/>
        <v/>
      </c>
      <c r="I45" s="141" t="str">
        <f t="shared" si="10"/>
        <v/>
      </c>
      <c r="J45" s="141" t="str">
        <f t="shared" si="11"/>
        <v/>
      </c>
      <c r="K45" s="141" t="str">
        <f t="shared" si="12"/>
        <v/>
      </c>
      <c r="L45" s="141" t="str">
        <f t="shared" si="13"/>
        <v/>
      </c>
      <c r="M45" s="141" t="str">
        <f t="shared" si="14"/>
        <v/>
      </c>
      <c r="N45" s="142" t="str">
        <f t="shared" si="15"/>
        <v/>
      </c>
      <c r="O45" s="142" t="str">
        <f t="shared" si="16"/>
        <v/>
      </c>
      <c r="P45" s="143" t="str">
        <f t="shared" si="17"/>
        <v/>
      </c>
    </row>
    <row r="46" spans="1:16" x14ac:dyDescent="0.2">
      <c r="A46" s="73"/>
      <c r="B46" s="88"/>
      <c r="C46" s="75"/>
      <c r="D46" s="75"/>
      <c r="E46" s="75"/>
      <c r="F46" s="75"/>
      <c r="G46" s="75"/>
      <c r="H46" s="140" t="str">
        <f t="shared" si="9"/>
        <v/>
      </c>
      <c r="I46" s="141" t="str">
        <f t="shared" si="10"/>
        <v/>
      </c>
      <c r="J46" s="141" t="str">
        <f t="shared" si="11"/>
        <v/>
      </c>
      <c r="K46" s="141" t="str">
        <f t="shared" si="12"/>
        <v/>
      </c>
      <c r="L46" s="141" t="str">
        <f t="shared" si="13"/>
        <v/>
      </c>
      <c r="M46" s="141" t="str">
        <f t="shared" si="14"/>
        <v/>
      </c>
      <c r="N46" s="142" t="str">
        <f t="shared" si="15"/>
        <v/>
      </c>
      <c r="O46" s="142" t="str">
        <f t="shared" si="16"/>
        <v/>
      </c>
      <c r="P46" s="143" t="str">
        <f t="shared" si="17"/>
        <v/>
      </c>
    </row>
    <row r="47" spans="1:16" x14ac:dyDescent="0.2">
      <c r="A47" s="73"/>
      <c r="B47" s="88"/>
      <c r="C47" s="75"/>
      <c r="D47" s="75"/>
      <c r="E47" s="75"/>
      <c r="F47" s="75"/>
      <c r="G47" s="75"/>
      <c r="H47" s="140" t="str">
        <f t="shared" si="9"/>
        <v/>
      </c>
      <c r="I47" s="141" t="str">
        <f t="shared" si="10"/>
        <v/>
      </c>
      <c r="J47" s="141" t="str">
        <f t="shared" si="11"/>
        <v/>
      </c>
      <c r="K47" s="141" t="str">
        <f t="shared" si="12"/>
        <v/>
      </c>
      <c r="L47" s="141" t="str">
        <f t="shared" si="13"/>
        <v/>
      </c>
      <c r="M47" s="141" t="str">
        <f t="shared" si="14"/>
        <v/>
      </c>
      <c r="N47" s="142" t="str">
        <f t="shared" si="15"/>
        <v/>
      </c>
      <c r="O47" s="142" t="str">
        <f t="shared" si="16"/>
        <v/>
      </c>
      <c r="P47" s="143" t="str">
        <f t="shared" si="17"/>
        <v/>
      </c>
    </row>
    <row r="48" spans="1:16" x14ac:dyDescent="0.2">
      <c r="A48" s="73"/>
      <c r="B48" s="88"/>
      <c r="C48" s="75"/>
      <c r="D48" s="75"/>
      <c r="E48" s="75"/>
      <c r="F48" s="75"/>
      <c r="G48" s="75"/>
      <c r="H48" s="140" t="str">
        <f t="shared" si="9"/>
        <v/>
      </c>
      <c r="I48" s="141" t="str">
        <f t="shared" si="10"/>
        <v/>
      </c>
      <c r="J48" s="141" t="str">
        <f t="shared" si="11"/>
        <v/>
      </c>
      <c r="K48" s="141" t="str">
        <f t="shared" si="12"/>
        <v/>
      </c>
      <c r="L48" s="141" t="str">
        <f t="shared" si="13"/>
        <v/>
      </c>
      <c r="M48" s="141" t="str">
        <f t="shared" si="14"/>
        <v/>
      </c>
      <c r="N48" s="142" t="str">
        <f t="shared" si="15"/>
        <v/>
      </c>
      <c r="O48" s="142" t="str">
        <f t="shared" si="16"/>
        <v/>
      </c>
      <c r="P48" s="143" t="str">
        <f t="shared" si="17"/>
        <v/>
      </c>
    </row>
    <row r="49" spans="1:16" x14ac:dyDescent="0.2">
      <c r="A49" s="73"/>
      <c r="B49" s="88"/>
      <c r="C49" s="75"/>
      <c r="D49" s="75"/>
      <c r="E49" s="75"/>
      <c r="F49" s="75"/>
      <c r="G49" s="75"/>
      <c r="H49" s="140" t="str">
        <f t="shared" si="9"/>
        <v/>
      </c>
      <c r="I49" s="141" t="str">
        <f t="shared" si="10"/>
        <v/>
      </c>
      <c r="J49" s="141" t="str">
        <f t="shared" si="11"/>
        <v/>
      </c>
      <c r="K49" s="141" t="str">
        <f t="shared" si="12"/>
        <v/>
      </c>
      <c r="L49" s="141" t="str">
        <f t="shared" si="13"/>
        <v/>
      </c>
      <c r="M49" s="141" t="str">
        <f t="shared" si="14"/>
        <v/>
      </c>
      <c r="N49" s="142" t="str">
        <f t="shared" si="15"/>
        <v/>
      </c>
      <c r="O49" s="142" t="str">
        <f t="shared" si="16"/>
        <v/>
      </c>
      <c r="P49" s="143" t="str">
        <f t="shared" si="17"/>
        <v/>
      </c>
    </row>
    <row r="50" spans="1:16" x14ac:dyDescent="0.2">
      <c r="A50" s="73"/>
      <c r="B50" s="88"/>
      <c r="C50" s="75"/>
      <c r="D50" s="75"/>
      <c r="E50" s="75"/>
      <c r="F50" s="75"/>
      <c r="G50" s="75"/>
      <c r="H50" s="140" t="str">
        <f t="shared" si="9"/>
        <v/>
      </c>
      <c r="I50" s="141" t="str">
        <f t="shared" si="10"/>
        <v/>
      </c>
      <c r="J50" s="141" t="str">
        <f t="shared" si="11"/>
        <v/>
      </c>
      <c r="K50" s="141" t="str">
        <f t="shared" si="12"/>
        <v/>
      </c>
      <c r="L50" s="141" t="str">
        <f t="shared" si="13"/>
        <v/>
      </c>
      <c r="M50" s="141" t="str">
        <f t="shared" si="14"/>
        <v/>
      </c>
      <c r="N50" s="142" t="str">
        <f t="shared" si="15"/>
        <v/>
      </c>
      <c r="O50" s="142" t="str">
        <f t="shared" si="16"/>
        <v/>
      </c>
      <c r="P50" s="143" t="str">
        <f t="shared" si="17"/>
        <v/>
      </c>
    </row>
    <row r="51" spans="1:16" x14ac:dyDescent="0.2">
      <c r="A51" s="73"/>
      <c r="B51" s="88"/>
      <c r="C51" s="75"/>
      <c r="D51" s="75"/>
      <c r="E51" s="75"/>
      <c r="F51" s="75"/>
      <c r="G51" s="75"/>
      <c r="H51" s="140" t="str">
        <f t="shared" si="9"/>
        <v/>
      </c>
      <c r="I51" s="141" t="str">
        <f t="shared" si="10"/>
        <v/>
      </c>
      <c r="J51" s="141" t="str">
        <f t="shared" si="11"/>
        <v/>
      </c>
      <c r="K51" s="141" t="str">
        <f t="shared" si="12"/>
        <v/>
      </c>
      <c r="L51" s="141" t="str">
        <f t="shared" si="13"/>
        <v/>
      </c>
      <c r="M51" s="141" t="str">
        <f t="shared" si="14"/>
        <v/>
      </c>
      <c r="N51" s="142" t="str">
        <f t="shared" si="15"/>
        <v/>
      </c>
      <c r="O51" s="142" t="str">
        <f t="shared" si="16"/>
        <v/>
      </c>
      <c r="P51" s="143" t="str">
        <f t="shared" si="17"/>
        <v/>
      </c>
    </row>
    <row r="52" spans="1:16" x14ac:dyDescent="0.2">
      <c r="A52" s="73"/>
      <c r="B52" s="88"/>
      <c r="C52" s="75"/>
      <c r="D52" s="75"/>
      <c r="E52" s="75"/>
      <c r="F52" s="75"/>
      <c r="G52" s="75"/>
      <c r="H52" s="140" t="str">
        <f t="shared" si="9"/>
        <v/>
      </c>
      <c r="I52" s="141" t="str">
        <f t="shared" si="10"/>
        <v/>
      </c>
      <c r="J52" s="141" t="str">
        <f t="shared" si="11"/>
        <v/>
      </c>
      <c r="K52" s="141" t="str">
        <f t="shared" si="12"/>
        <v/>
      </c>
      <c r="L52" s="141" t="str">
        <f t="shared" si="13"/>
        <v/>
      </c>
      <c r="M52" s="141" t="str">
        <f t="shared" si="14"/>
        <v/>
      </c>
      <c r="N52" s="142" t="str">
        <f t="shared" si="15"/>
        <v/>
      </c>
      <c r="O52" s="142" t="str">
        <f t="shared" si="16"/>
        <v/>
      </c>
      <c r="P52" s="143" t="str">
        <f t="shared" si="17"/>
        <v/>
      </c>
    </row>
    <row r="53" spans="1:16" x14ac:dyDescent="0.2">
      <c r="A53" s="73"/>
      <c r="B53" s="88"/>
      <c r="C53" s="75"/>
      <c r="D53" s="75"/>
      <c r="E53" s="75"/>
      <c r="F53" s="75"/>
      <c r="G53" s="75"/>
      <c r="H53" s="140" t="str">
        <f t="shared" si="9"/>
        <v/>
      </c>
      <c r="I53" s="141" t="str">
        <f t="shared" si="10"/>
        <v/>
      </c>
      <c r="J53" s="141" t="str">
        <f t="shared" si="11"/>
        <v/>
      </c>
      <c r="K53" s="141" t="str">
        <f t="shared" si="12"/>
        <v/>
      </c>
      <c r="L53" s="141" t="str">
        <f t="shared" si="13"/>
        <v/>
      </c>
      <c r="M53" s="141" t="str">
        <f t="shared" si="14"/>
        <v/>
      </c>
      <c r="N53" s="142" t="str">
        <f t="shared" si="15"/>
        <v/>
      </c>
      <c r="O53" s="142" t="str">
        <f t="shared" si="16"/>
        <v/>
      </c>
      <c r="P53" s="143" t="str">
        <f t="shared" si="17"/>
        <v/>
      </c>
    </row>
    <row r="54" spans="1:16" x14ac:dyDescent="0.2">
      <c r="A54" s="73"/>
      <c r="B54" s="88"/>
      <c r="C54" s="75"/>
      <c r="D54" s="75"/>
      <c r="E54" s="75"/>
      <c r="F54" s="75"/>
      <c r="G54" s="75"/>
      <c r="H54" s="140" t="str">
        <f t="shared" si="9"/>
        <v/>
      </c>
      <c r="I54" s="141" t="str">
        <f t="shared" si="10"/>
        <v/>
      </c>
      <c r="J54" s="141" t="str">
        <f t="shared" si="11"/>
        <v/>
      </c>
      <c r="K54" s="141" t="str">
        <f t="shared" si="12"/>
        <v/>
      </c>
      <c r="L54" s="141" t="str">
        <f t="shared" si="13"/>
        <v/>
      </c>
      <c r="M54" s="141" t="str">
        <f t="shared" si="14"/>
        <v/>
      </c>
      <c r="N54" s="142" t="str">
        <f t="shared" si="15"/>
        <v/>
      </c>
      <c r="O54" s="142" t="str">
        <f t="shared" si="16"/>
        <v/>
      </c>
      <c r="P54" s="143" t="str">
        <f t="shared" si="17"/>
        <v/>
      </c>
    </row>
    <row r="55" spans="1:16" x14ac:dyDescent="0.2">
      <c r="A55" s="73"/>
      <c r="B55" s="88"/>
      <c r="C55" s="75"/>
      <c r="D55" s="75"/>
      <c r="E55" s="75"/>
      <c r="F55" s="75"/>
      <c r="G55" s="75"/>
      <c r="H55" s="140" t="str">
        <f t="shared" si="9"/>
        <v/>
      </c>
      <c r="I55" s="141" t="str">
        <f t="shared" si="10"/>
        <v/>
      </c>
      <c r="J55" s="141" t="str">
        <f t="shared" si="11"/>
        <v/>
      </c>
      <c r="K55" s="141" t="str">
        <f t="shared" si="12"/>
        <v/>
      </c>
      <c r="L55" s="141" t="str">
        <f t="shared" si="13"/>
        <v/>
      </c>
      <c r="M55" s="141" t="str">
        <f t="shared" si="14"/>
        <v/>
      </c>
      <c r="N55" s="142" t="str">
        <f t="shared" si="15"/>
        <v/>
      </c>
      <c r="O55" s="142" t="str">
        <f t="shared" si="16"/>
        <v/>
      </c>
      <c r="P55" s="143" t="str">
        <f t="shared" si="17"/>
        <v/>
      </c>
    </row>
    <row r="56" spans="1:16" x14ac:dyDescent="0.2">
      <c r="A56" s="73"/>
      <c r="B56" s="88"/>
      <c r="C56" s="75"/>
      <c r="D56" s="75"/>
      <c r="E56" s="75"/>
      <c r="F56" s="75"/>
      <c r="G56" s="75"/>
      <c r="H56" s="140" t="str">
        <f t="shared" si="9"/>
        <v/>
      </c>
      <c r="I56" s="141" t="str">
        <f t="shared" si="10"/>
        <v/>
      </c>
      <c r="J56" s="141" t="str">
        <f t="shared" si="11"/>
        <v/>
      </c>
      <c r="K56" s="141" t="str">
        <f t="shared" si="12"/>
        <v/>
      </c>
      <c r="L56" s="141" t="str">
        <f t="shared" si="13"/>
        <v/>
      </c>
      <c r="M56" s="141" t="str">
        <f t="shared" si="14"/>
        <v/>
      </c>
      <c r="N56" s="142" t="str">
        <f t="shared" si="15"/>
        <v/>
      </c>
      <c r="O56" s="142" t="str">
        <f t="shared" si="16"/>
        <v/>
      </c>
      <c r="P56" s="143" t="str">
        <f t="shared" si="17"/>
        <v/>
      </c>
    </row>
    <row r="57" spans="1:16" x14ac:dyDescent="0.2">
      <c r="A57" s="73"/>
      <c r="B57" s="88"/>
      <c r="C57" s="75"/>
      <c r="D57" s="75"/>
      <c r="E57" s="75"/>
      <c r="F57" s="75"/>
      <c r="G57" s="75"/>
      <c r="H57" s="140" t="str">
        <f t="shared" si="9"/>
        <v/>
      </c>
      <c r="I57" s="141" t="str">
        <f t="shared" si="10"/>
        <v/>
      </c>
      <c r="J57" s="141" t="str">
        <f t="shared" si="11"/>
        <v/>
      </c>
      <c r="K57" s="141" t="str">
        <f t="shared" si="12"/>
        <v/>
      </c>
      <c r="L57" s="141" t="str">
        <f t="shared" si="13"/>
        <v/>
      </c>
      <c r="M57" s="141" t="str">
        <f t="shared" si="14"/>
        <v/>
      </c>
      <c r="N57" s="142" t="str">
        <f t="shared" si="15"/>
        <v/>
      </c>
      <c r="O57" s="142" t="str">
        <f t="shared" si="16"/>
        <v/>
      </c>
      <c r="P57" s="143" t="str">
        <f t="shared" si="17"/>
        <v/>
      </c>
    </row>
    <row r="58" spans="1:16" x14ac:dyDescent="0.2">
      <c r="A58" s="73"/>
      <c r="B58" s="88"/>
      <c r="C58" s="75"/>
      <c r="D58" s="75"/>
      <c r="E58" s="75"/>
      <c r="F58" s="75"/>
      <c r="G58" s="75"/>
      <c r="H58" s="140" t="str">
        <f t="shared" si="9"/>
        <v/>
      </c>
      <c r="I58" s="141" t="str">
        <f t="shared" si="10"/>
        <v/>
      </c>
      <c r="J58" s="141" t="str">
        <f t="shared" si="11"/>
        <v/>
      </c>
      <c r="K58" s="141" t="str">
        <f t="shared" si="12"/>
        <v/>
      </c>
      <c r="L58" s="141" t="str">
        <f t="shared" si="13"/>
        <v/>
      </c>
      <c r="M58" s="141" t="str">
        <f t="shared" si="14"/>
        <v/>
      </c>
      <c r="N58" s="142" t="str">
        <f t="shared" si="15"/>
        <v/>
      </c>
      <c r="O58" s="142" t="str">
        <f t="shared" si="16"/>
        <v/>
      </c>
      <c r="P58" s="143" t="str">
        <f t="shared" si="17"/>
        <v/>
      </c>
    </row>
    <row r="59" spans="1:16" x14ac:dyDescent="0.2">
      <c r="A59" s="73"/>
      <c r="B59" s="88"/>
      <c r="C59" s="75"/>
      <c r="D59" s="75"/>
      <c r="E59" s="75"/>
      <c r="F59" s="75"/>
      <c r="G59" s="75"/>
      <c r="H59" s="140" t="str">
        <f t="shared" si="9"/>
        <v/>
      </c>
      <c r="I59" s="141" t="str">
        <f t="shared" si="10"/>
        <v/>
      </c>
      <c r="J59" s="141" t="str">
        <f t="shared" si="11"/>
        <v/>
      </c>
      <c r="K59" s="141" t="str">
        <f t="shared" si="12"/>
        <v/>
      </c>
      <c r="L59" s="141" t="str">
        <f t="shared" si="13"/>
        <v/>
      </c>
      <c r="M59" s="141" t="str">
        <f t="shared" si="14"/>
        <v/>
      </c>
      <c r="N59" s="142" t="str">
        <f t="shared" si="15"/>
        <v/>
      </c>
      <c r="O59" s="142" t="str">
        <f t="shared" si="16"/>
        <v/>
      </c>
      <c r="P59" s="143" t="str">
        <f t="shared" si="17"/>
        <v/>
      </c>
    </row>
    <row r="60" spans="1:16" x14ac:dyDescent="0.2">
      <c r="A60" s="73"/>
      <c r="B60" s="88"/>
      <c r="C60" s="75"/>
      <c r="D60" s="75"/>
      <c r="E60" s="75"/>
      <c r="F60" s="75"/>
      <c r="G60" s="75"/>
      <c r="H60" s="140" t="str">
        <f t="shared" si="9"/>
        <v/>
      </c>
      <c r="I60" s="141" t="str">
        <f t="shared" si="10"/>
        <v/>
      </c>
      <c r="J60" s="141" t="str">
        <f t="shared" si="11"/>
        <v/>
      </c>
      <c r="K60" s="141" t="str">
        <f t="shared" si="12"/>
        <v/>
      </c>
      <c r="L60" s="141" t="str">
        <f t="shared" si="13"/>
        <v/>
      </c>
      <c r="M60" s="141" t="str">
        <f t="shared" si="14"/>
        <v/>
      </c>
      <c r="N60" s="142" t="str">
        <f t="shared" si="15"/>
        <v/>
      </c>
      <c r="O60" s="142" t="str">
        <f t="shared" si="16"/>
        <v/>
      </c>
      <c r="P60" s="143" t="str">
        <f t="shared" si="17"/>
        <v/>
      </c>
    </row>
    <row r="61" spans="1:16" x14ac:dyDescent="0.2">
      <c r="A61" s="73"/>
      <c r="B61" s="88"/>
      <c r="C61" s="75"/>
      <c r="D61" s="75"/>
      <c r="E61" s="75"/>
      <c r="F61" s="75"/>
      <c r="G61" s="75"/>
      <c r="H61" s="140" t="str">
        <f t="shared" si="9"/>
        <v/>
      </c>
      <c r="I61" s="141" t="str">
        <f t="shared" si="10"/>
        <v/>
      </c>
      <c r="J61" s="141" t="str">
        <f t="shared" si="11"/>
        <v/>
      </c>
      <c r="K61" s="141" t="str">
        <f t="shared" si="12"/>
        <v/>
      </c>
      <c r="L61" s="141" t="str">
        <f t="shared" si="13"/>
        <v/>
      </c>
      <c r="M61" s="141" t="str">
        <f t="shared" si="14"/>
        <v/>
      </c>
      <c r="N61" s="142" t="str">
        <f t="shared" si="15"/>
        <v/>
      </c>
      <c r="O61" s="142" t="str">
        <f t="shared" si="16"/>
        <v/>
      </c>
      <c r="P61" s="143" t="str">
        <f t="shared" si="17"/>
        <v/>
      </c>
    </row>
    <row r="62" spans="1:16" x14ac:dyDescent="0.2">
      <c r="A62" s="73"/>
      <c r="B62" s="88"/>
      <c r="C62" s="75"/>
      <c r="D62" s="75"/>
      <c r="E62" s="75"/>
      <c r="F62" s="75"/>
      <c r="G62" s="75"/>
      <c r="H62" s="140" t="str">
        <f t="shared" si="9"/>
        <v/>
      </c>
      <c r="I62" s="141" t="str">
        <f t="shared" si="10"/>
        <v/>
      </c>
      <c r="J62" s="141" t="str">
        <f t="shared" si="11"/>
        <v/>
      </c>
      <c r="K62" s="141" t="str">
        <f t="shared" si="12"/>
        <v/>
      </c>
      <c r="L62" s="141" t="str">
        <f t="shared" si="13"/>
        <v/>
      </c>
      <c r="M62" s="141" t="str">
        <f t="shared" si="14"/>
        <v/>
      </c>
      <c r="N62" s="142" t="str">
        <f t="shared" si="15"/>
        <v/>
      </c>
      <c r="O62" s="142" t="str">
        <f t="shared" si="16"/>
        <v/>
      </c>
      <c r="P62" s="143" t="str">
        <f t="shared" si="17"/>
        <v/>
      </c>
    </row>
    <row r="63" spans="1:16" x14ac:dyDescent="0.2">
      <c r="A63" s="73"/>
      <c r="B63" s="88"/>
      <c r="C63" s="75"/>
      <c r="D63" s="75"/>
      <c r="E63" s="75"/>
      <c r="F63" s="75"/>
      <c r="G63" s="75"/>
      <c r="H63" s="140" t="str">
        <f t="shared" si="9"/>
        <v/>
      </c>
      <c r="I63" s="141" t="str">
        <f t="shared" si="10"/>
        <v/>
      </c>
      <c r="J63" s="141" t="str">
        <f t="shared" si="11"/>
        <v/>
      </c>
      <c r="K63" s="141" t="str">
        <f t="shared" si="12"/>
        <v/>
      </c>
      <c r="L63" s="141" t="str">
        <f t="shared" si="13"/>
        <v/>
      </c>
      <c r="M63" s="141" t="str">
        <f t="shared" si="14"/>
        <v/>
      </c>
      <c r="N63" s="142" t="str">
        <f t="shared" si="15"/>
        <v/>
      </c>
      <c r="O63" s="142" t="str">
        <f t="shared" si="16"/>
        <v/>
      </c>
      <c r="P63" s="143" t="str">
        <f t="shared" si="17"/>
        <v/>
      </c>
    </row>
    <row r="64" spans="1:16" x14ac:dyDescent="0.2">
      <c r="A64" s="73"/>
      <c r="B64" s="88"/>
      <c r="C64" s="75"/>
      <c r="D64" s="75"/>
      <c r="E64" s="75"/>
      <c r="F64" s="75"/>
      <c r="G64" s="75"/>
      <c r="H64" s="140" t="str">
        <f t="shared" si="9"/>
        <v/>
      </c>
      <c r="I64" s="141" t="str">
        <f t="shared" si="10"/>
        <v/>
      </c>
      <c r="J64" s="141" t="str">
        <f t="shared" si="11"/>
        <v/>
      </c>
      <c r="K64" s="141" t="str">
        <f t="shared" si="12"/>
        <v/>
      </c>
      <c r="L64" s="141" t="str">
        <f t="shared" si="13"/>
        <v/>
      </c>
      <c r="M64" s="141" t="str">
        <f t="shared" si="14"/>
        <v/>
      </c>
      <c r="N64" s="142" t="str">
        <f t="shared" si="15"/>
        <v/>
      </c>
      <c r="O64" s="142" t="str">
        <f t="shared" si="16"/>
        <v/>
      </c>
      <c r="P64" s="143" t="str">
        <f t="shared" si="17"/>
        <v/>
      </c>
    </row>
    <row r="65" spans="1:16" x14ac:dyDescent="0.2">
      <c r="A65" s="73"/>
      <c r="B65" s="88"/>
      <c r="C65" s="75"/>
      <c r="D65" s="75"/>
      <c r="E65" s="75"/>
      <c r="F65" s="75"/>
      <c r="G65" s="75"/>
      <c r="H65" s="140" t="str">
        <f t="shared" si="9"/>
        <v/>
      </c>
      <c r="I65" s="141" t="str">
        <f t="shared" si="10"/>
        <v/>
      </c>
      <c r="J65" s="141" t="str">
        <f t="shared" si="11"/>
        <v/>
      </c>
      <c r="K65" s="141" t="str">
        <f t="shared" si="12"/>
        <v/>
      </c>
      <c r="L65" s="141" t="str">
        <f t="shared" si="13"/>
        <v/>
      </c>
      <c r="M65" s="141" t="str">
        <f t="shared" si="14"/>
        <v/>
      </c>
      <c r="N65" s="142" t="str">
        <f t="shared" si="15"/>
        <v/>
      </c>
      <c r="O65" s="142" t="str">
        <f t="shared" si="16"/>
        <v/>
      </c>
      <c r="P65" s="143" t="str">
        <f t="shared" si="17"/>
        <v/>
      </c>
    </row>
    <row r="66" spans="1:16" x14ac:dyDescent="0.2">
      <c r="A66" s="73"/>
      <c r="B66" s="88"/>
      <c r="C66" s="75"/>
      <c r="D66" s="75"/>
      <c r="E66" s="75"/>
      <c r="F66" s="75"/>
      <c r="G66" s="75"/>
      <c r="H66" s="140" t="str">
        <f t="shared" si="9"/>
        <v/>
      </c>
      <c r="I66" s="141" t="str">
        <f t="shared" si="10"/>
        <v/>
      </c>
      <c r="J66" s="141" t="str">
        <f t="shared" si="11"/>
        <v/>
      </c>
      <c r="K66" s="141" t="str">
        <f t="shared" si="12"/>
        <v/>
      </c>
      <c r="L66" s="141" t="str">
        <f t="shared" si="13"/>
        <v/>
      </c>
      <c r="M66" s="141" t="str">
        <f t="shared" si="14"/>
        <v/>
      </c>
      <c r="N66" s="142" t="str">
        <f t="shared" si="15"/>
        <v/>
      </c>
      <c r="O66" s="142" t="str">
        <f t="shared" si="16"/>
        <v/>
      </c>
      <c r="P66" s="143" t="str">
        <f t="shared" si="17"/>
        <v/>
      </c>
    </row>
    <row r="67" spans="1:16" x14ac:dyDescent="0.2">
      <c r="A67" s="73"/>
      <c r="B67" s="88"/>
      <c r="C67" s="75"/>
      <c r="D67" s="75"/>
      <c r="E67" s="75"/>
      <c r="F67" s="75"/>
      <c r="G67" s="75"/>
      <c r="H67" s="140" t="str">
        <f t="shared" si="9"/>
        <v/>
      </c>
      <c r="I67" s="141" t="str">
        <f t="shared" si="10"/>
        <v/>
      </c>
      <c r="J67" s="141" t="str">
        <f t="shared" si="11"/>
        <v/>
      </c>
      <c r="K67" s="141" t="str">
        <f t="shared" si="12"/>
        <v/>
      </c>
      <c r="L67" s="141" t="str">
        <f t="shared" si="13"/>
        <v/>
      </c>
      <c r="M67" s="141" t="str">
        <f t="shared" si="14"/>
        <v/>
      </c>
      <c r="N67" s="142" t="str">
        <f t="shared" si="15"/>
        <v/>
      </c>
      <c r="O67" s="142" t="str">
        <f t="shared" si="16"/>
        <v/>
      </c>
      <c r="P67" s="143" t="str">
        <f t="shared" si="17"/>
        <v/>
      </c>
    </row>
    <row r="68" spans="1:16" x14ac:dyDescent="0.2">
      <c r="A68" s="73"/>
      <c r="B68" s="88"/>
      <c r="C68" s="75"/>
      <c r="D68" s="75"/>
      <c r="E68" s="75"/>
      <c r="F68" s="75"/>
      <c r="G68" s="75"/>
      <c r="H68" s="140" t="str">
        <f t="shared" ref="H68:H99" si="18">IF(A68="","",(F68+G68))</f>
        <v/>
      </c>
      <c r="I68" s="141" t="str">
        <f t="shared" ref="I68:I99" si="19">IF(A68="","",(F68/H68))</f>
        <v/>
      </c>
      <c r="J68" s="141" t="str">
        <f t="shared" ref="J68:J99" si="20">IF(A68="","",IF(G68=0,"",(G68/H68)))</f>
        <v/>
      </c>
      <c r="K68" s="141" t="str">
        <f t="shared" ref="K68:K99" si="21">IF(A68="","",(F68/C68))</f>
        <v/>
      </c>
      <c r="L68" s="141" t="str">
        <f t="shared" ref="L68:L99" si="22">IF(A68="","",(G68/C68))</f>
        <v/>
      </c>
      <c r="M68" s="141" t="str">
        <f t="shared" ref="M68:M99" si="23">IF(A68="","",IF(B68="","",(C68/B68)))</f>
        <v/>
      </c>
      <c r="N68" s="142" t="str">
        <f t="shared" ref="N68:N99" si="24">IF(A68="","",(((D68-E68)+G68)/C68))</f>
        <v/>
      </c>
      <c r="O68" s="142" t="str">
        <f t="shared" ref="O68:O99" si="25">IF(A68="","",IF(B68="","",(((D68-E68)+G68)/B68)))</f>
        <v/>
      </c>
      <c r="P68" s="143" t="str">
        <f t="shared" ref="P68:P99" si="26">IF(A68="","",(((D68-E68)+G68)/E68))</f>
        <v/>
      </c>
    </row>
    <row r="69" spans="1:16" x14ac:dyDescent="0.2">
      <c r="A69" s="73"/>
      <c r="B69" s="88"/>
      <c r="C69" s="75"/>
      <c r="D69" s="75"/>
      <c r="E69" s="75"/>
      <c r="F69" s="75"/>
      <c r="G69" s="75"/>
      <c r="H69" s="140" t="str">
        <f t="shared" si="18"/>
        <v/>
      </c>
      <c r="I69" s="141" t="str">
        <f t="shared" si="19"/>
        <v/>
      </c>
      <c r="J69" s="141" t="str">
        <f t="shared" si="20"/>
        <v/>
      </c>
      <c r="K69" s="141" t="str">
        <f t="shared" si="21"/>
        <v/>
      </c>
      <c r="L69" s="141" t="str">
        <f t="shared" si="22"/>
        <v/>
      </c>
      <c r="M69" s="141" t="str">
        <f t="shared" si="23"/>
        <v/>
      </c>
      <c r="N69" s="142" t="str">
        <f t="shared" si="24"/>
        <v/>
      </c>
      <c r="O69" s="142" t="str">
        <f t="shared" si="25"/>
        <v/>
      </c>
      <c r="P69" s="143" t="str">
        <f t="shared" si="26"/>
        <v/>
      </c>
    </row>
    <row r="70" spans="1:16" x14ac:dyDescent="0.2">
      <c r="A70" s="73"/>
      <c r="B70" s="88"/>
      <c r="C70" s="75"/>
      <c r="D70" s="75"/>
      <c r="E70" s="75"/>
      <c r="F70" s="75"/>
      <c r="G70" s="75"/>
      <c r="H70" s="140" t="str">
        <f t="shared" si="18"/>
        <v/>
      </c>
      <c r="I70" s="141" t="str">
        <f t="shared" si="19"/>
        <v/>
      </c>
      <c r="J70" s="141" t="str">
        <f t="shared" si="20"/>
        <v/>
      </c>
      <c r="K70" s="141" t="str">
        <f t="shared" si="21"/>
        <v/>
      </c>
      <c r="L70" s="141" t="str">
        <f t="shared" si="22"/>
        <v/>
      </c>
      <c r="M70" s="141" t="str">
        <f t="shared" si="23"/>
        <v/>
      </c>
      <c r="N70" s="142" t="str">
        <f t="shared" si="24"/>
        <v/>
      </c>
      <c r="O70" s="142" t="str">
        <f t="shared" si="25"/>
        <v/>
      </c>
      <c r="P70" s="143" t="str">
        <f t="shared" si="26"/>
        <v/>
      </c>
    </row>
    <row r="71" spans="1:16" x14ac:dyDescent="0.2">
      <c r="A71" s="73"/>
      <c r="B71" s="88"/>
      <c r="C71" s="75"/>
      <c r="D71" s="75"/>
      <c r="E71" s="75"/>
      <c r="F71" s="75"/>
      <c r="G71" s="75"/>
      <c r="H71" s="140" t="str">
        <f t="shared" si="18"/>
        <v/>
      </c>
      <c r="I71" s="141" t="str">
        <f t="shared" si="19"/>
        <v/>
      </c>
      <c r="J71" s="141" t="str">
        <f t="shared" si="20"/>
        <v/>
      </c>
      <c r="K71" s="141" t="str">
        <f t="shared" si="21"/>
        <v/>
      </c>
      <c r="L71" s="141" t="str">
        <f t="shared" si="22"/>
        <v/>
      </c>
      <c r="M71" s="141" t="str">
        <f t="shared" si="23"/>
        <v/>
      </c>
      <c r="N71" s="142" t="str">
        <f t="shared" si="24"/>
        <v/>
      </c>
      <c r="O71" s="142" t="str">
        <f t="shared" si="25"/>
        <v/>
      </c>
      <c r="P71" s="143" t="str">
        <f t="shared" si="26"/>
        <v/>
      </c>
    </row>
    <row r="72" spans="1:16" x14ac:dyDescent="0.2">
      <c r="A72" s="73"/>
      <c r="B72" s="88"/>
      <c r="C72" s="75"/>
      <c r="D72" s="75"/>
      <c r="E72" s="75"/>
      <c r="F72" s="75"/>
      <c r="G72" s="75"/>
      <c r="H72" s="140" t="str">
        <f t="shared" si="18"/>
        <v/>
      </c>
      <c r="I72" s="141" t="str">
        <f t="shared" si="19"/>
        <v/>
      </c>
      <c r="J72" s="141" t="str">
        <f t="shared" si="20"/>
        <v/>
      </c>
      <c r="K72" s="141" t="str">
        <f t="shared" si="21"/>
        <v/>
      </c>
      <c r="L72" s="141" t="str">
        <f t="shared" si="22"/>
        <v/>
      </c>
      <c r="M72" s="141" t="str">
        <f t="shared" si="23"/>
        <v/>
      </c>
      <c r="N72" s="142" t="str">
        <f t="shared" si="24"/>
        <v/>
      </c>
      <c r="O72" s="142" t="str">
        <f t="shared" si="25"/>
        <v/>
      </c>
      <c r="P72" s="143" t="str">
        <f t="shared" si="26"/>
        <v/>
      </c>
    </row>
    <row r="73" spans="1:16" x14ac:dyDescent="0.2">
      <c r="A73" s="73"/>
      <c r="B73" s="88"/>
      <c r="C73" s="75"/>
      <c r="D73" s="75"/>
      <c r="E73" s="75"/>
      <c r="F73" s="75"/>
      <c r="G73" s="75"/>
      <c r="H73" s="140" t="str">
        <f t="shared" si="18"/>
        <v/>
      </c>
      <c r="I73" s="141" t="str">
        <f t="shared" si="19"/>
        <v/>
      </c>
      <c r="J73" s="141" t="str">
        <f t="shared" si="20"/>
        <v/>
      </c>
      <c r="K73" s="141" t="str">
        <f t="shared" si="21"/>
        <v/>
      </c>
      <c r="L73" s="141" t="str">
        <f t="shared" si="22"/>
        <v/>
      </c>
      <c r="M73" s="141" t="str">
        <f t="shared" si="23"/>
        <v/>
      </c>
      <c r="N73" s="142" t="str">
        <f t="shared" si="24"/>
        <v/>
      </c>
      <c r="O73" s="142" t="str">
        <f t="shared" si="25"/>
        <v/>
      </c>
      <c r="P73" s="143" t="str">
        <f t="shared" si="26"/>
        <v/>
      </c>
    </row>
    <row r="74" spans="1:16" x14ac:dyDescent="0.2">
      <c r="A74" s="73"/>
      <c r="B74" s="88"/>
      <c r="C74" s="75"/>
      <c r="D74" s="75"/>
      <c r="E74" s="75"/>
      <c r="F74" s="75"/>
      <c r="G74" s="75"/>
      <c r="H74" s="140" t="str">
        <f t="shared" si="18"/>
        <v/>
      </c>
      <c r="I74" s="141" t="str">
        <f t="shared" si="19"/>
        <v/>
      </c>
      <c r="J74" s="141" t="str">
        <f t="shared" si="20"/>
        <v/>
      </c>
      <c r="K74" s="141" t="str">
        <f t="shared" si="21"/>
        <v/>
      </c>
      <c r="L74" s="141" t="str">
        <f t="shared" si="22"/>
        <v/>
      </c>
      <c r="M74" s="141" t="str">
        <f t="shared" si="23"/>
        <v/>
      </c>
      <c r="N74" s="142" t="str">
        <f t="shared" si="24"/>
        <v/>
      </c>
      <c r="O74" s="142" t="str">
        <f t="shared" si="25"/>
        <v/>
      </c>
      <c r="P74" s="143" t="str">
        <f t="shared" si="26"/>
        <v/>
      </c>
    </row>
    <row r="75" spans="1:16" x14ac:dyDescent="0.2">
      <c r="A75" s="73"/>
      <c r="B75" s="88"/>
      <c r="C75" s="75"/>
      <c r="D75" s="75"/>
      <c r="E75" s="75"/>
      <c r="F75" s="75"/>
      <c r="G75" s="75"/>
      <c r="H75" s="140" t="str">
        <f t="shared" si="18"/>
        <v/>
      </c>
      <c r="I75" s="141" t="str">
        <f t="shared" si="19"/>
        <v/>
      </c>
      <c r="J75" s="141" t="str">
        <f t="shared" si="20"/>
        <v/>
      </c>
      <c r="K75" s="141" t="str">
        <f t="shared" si="21"/>
        <v/>
      </c>
      <c r="L75" s="141" t="str">
        <f t="shared" si="22"/>
        <v/>
      </c>
      <c r="M75" s="141" t="str">
        <f t="shared" si="23"/>
        <v/>
      </c>
      <c r="N75" s="142" t="str">
        <f t="shared" si="24"/>
        <v/>
      </c>
      <c r="O75" s="142" t="str">
        <f t="shared" si="25"/>
        <v/>
      </c>
      <c r="P75" s="143" t="str">
        <f t="shared" si="26"/>
        <v/>
      </c>
    </row>
    <row r="76" spans="1:16" x14ac:dyDescent="0.2">
      <c r="A76" s="73"/>
      <c r="B76" s="88"/>
      <c r="C76" s="75"/>
      <c r="D76" s="75"/>
      <c r="E76" s="75"/>
      <c r="F76" s="75"/>
      <c r="G76" s="75"/>
      <c r="H76" s="140" t="str">
        <f t="shared" si="18"/>
        <v/>
      </c>
      <c r="I76" s="141" t="str">
        <f t="shared" si="19"/>
        <v/>
      </c>
      <c r="J76" s="141" t="str">
        <f t="shared" si="20"/>
        <v/>
      </c>
      <c r="K76" s="141" t="str">
        <f t="shared" si="21"/>
        <v/>
      </c>
      <c r="L76" s="141" t="str">
        <f t="shared" si="22"/>
        <v/>
      </c>
      <c r="M76" s="141" t="str">
        <f t="shared" si="23"/>
        <v/>
      </c>
      <c r="N76" s="142" t="str">
        <f t="shared" si="24"/>
        <v/>
      </c>
      <c r="O76" s="142" t="str">
        <f t="shared" si="25"/>
        <v/>
      </c>
      <c r="P76" s="143" t="str">
        <f t="shared" si="26"/>
        <v/>
      </c>
    </row>
    <row r="77" spans="1:16" x14ac:dyDescent="0.2">
      <c r="A77" s="73"/>
      <c r="B77" s="88"/>
      <c r="C77" s="75"/>
      <c r="D77" s="75"/>
      <c r="E77" s="75"/>
      <c r="F77" s="75"/>
      <c r="G77" s="75"/>
      <c r="H77" s="140" t="str">
        <f t="shared" si="18"/>
        <v/>
      </c>
      <c r="I77" s="141" t="str">
        <f t="shared" si="19"/>
        <v/>
      </c>
      <c r="J77" s="141" t="str">
        <f t="shared" si="20"/>
        <v/>
      </c>
      <c r="K77" s="141" t="str">
        <f t="shared" si="21"/>
        <v/>
      </c>
      <c r="L77" s="141" t="str">
        <f t="shared" si="22"/>
        <v/>
      </c>
      <c r="M77" s="141" t="str">
        <f t="shared" si="23"/>
        <v/>
      </c>
      <c r="N77" s="142" t="str">
        <f t="shared" si="24"/>
        <v/>
      </c>
      <c r="O77" s="142" t="str">
        <f t="shared" si="25"/>
        <v/>
      </c>
      <c r="P77" s="143" t="str">
        <f t="shared" si="26"/>
        <v/>
      </c>
    </row>
    <row r="78" spans="1:16" x14ac:dyDescent="0.2">
      <c r="A78" s="73"/>
      <c r="B78" s="88"/>
      <c r="C78" s="75"/>
      <c r="D78" s="75"/>
      <c r="E78" s="75"/>
      <c r="F78" s="75"/>
      <c r="G78" s="75"/>
      <c r="H78" s="140" t="str">
        <f t="shared" si="18"/>
        <v/>
      </c>
      <c r="I78" s="141" t="str">
        <f t="shared" si="19"/>
        <v/>
      </c>
      <c r="J78" s="141" t="str">
        <f t="shared" si="20"/>
        <v/>
      </c>
      <c r="K78" s="141" t="str">
        <f t="shared" si="21"/>
        <v/>
      </c>
      <c r="L78" s="141" t="str">
        <f t="shared" si="22"/>
        <v/>
      </c>
      <c r="M78" s="141" t="str">
        <f t="shared" si="23"/>
        <v/>
      </c>
      <c r="N78" s="142" t="str">
        <f t="shared" si="24"/>
        <v/>
      </c>
      <c r="O78" s="142" t="str">
        <f t="shared" si="25"/>
        <v/>
      </c>
      <c r="P78" s="143" t="str">
        <f t="shared" si="26"/>
        <v/>
      </c>
    </row>
    <row r="79" spans="1:16" x14ac:dyDescent="0.2">
      <c r="A79" s="73"/>
      <c r="B79" s="88"/>
      <c r="C79" s="75"/>
      <c r="D79" s="75"/>
      <c r="E79" s="75"/>
      <c r="F79" s="75"/>
      <c r="G79" s="75"/>
      <c r="H79" s="140" t="str">
        <f t="shared" si="18"/>
        <v/>
      </c>
      <c r="I79" s="141" t="str">
        <f t="shared" si="19"/>
        <v/>
      </c>
      <c r="J79" s="141" t="str">
        <f t="shared" si="20"/>
        <v/>
      </c>
      <c r="K79" s="141" t="str">
        <f t="shared" si="21"/>
        <v/>
      </c>
      <c r="L79" s="141" t="str">
        <f t="shared" si="22"/>
        <v/>
      </c>
      <c r="M79" s="141" t="str">
        <f t="shared" si="23"/>
        <v/>
      </c>
      <c r="N79" s="142" t="str">
        <f t="shared" si="24"/>
        <v/>
      </c>
      <c r="O79" s="142" t="str">
        <f t="shared" si="25"/>
        <v/>
      </c>
      <c r="P79" s="143" t="str">
        <f t="shared" si="26"/>
        <v/>
      </c>
    </row>
    <row r="80" spans="1:16" x14ac:dyDescent="0.2">
      <c r="A80" s="73"/>
      <c r="B80" s="88"/>
      <c r="C80" s="75"/>
      <c r="D80" s="75"/>
      <c r="E80" s="75"/>
      <c r="F80" s="75"/>
      <c r="G80" s="75"/>
      <c r="H80" s="140" t="str">
        <f t="shared" si="18"/>
        <v/>
      </c>
      <c r="I80" s="141" t="str">
        <f t="shared" si="19"/>
        <v/>
      </c>
      <c r="J80" s="141" t="str">
        <f t="shared" si="20"/>
        <v/>
      </c>
      <c r="K80" s="141" t="str">
        <f t="shared" si="21"/>
        <v/>
      </c>
      <c r="L80" s="141" t="str">
        <f t="shared" si="22"/>
        <v/>
      </c>
      <c r="M80" s="141" t="str">
        <f t="shared" si="23"/>
        <v/>
      </c>
      <c r="N80" s="142" t="str">
        <f t="shared" si="24"/>
        <v/>
      </c>
      <c r="O80" s="142" t="str">
        <f t="shared" si="25"/>
        <v/>
      </c>
      <c r="P80" s="143" t="str">
        <f t="shared" si="26"/>
        <v/>
      </c>
    </row>
    <row r="81" spans="1:16" x14ac:dyDescent="0.2">
      <c r="A81" s="73"/>
      <c r="B81" s="88"/>
      <c r="C81" s="75"/>
      <c r="D81" s="75"/>
      <c r="E81" s="75"/>
      <c r="F81" s="75"/>
      <c r="G81" s="75"/>
      <c r="H81" s="140" t="str">
        <f t="shared" si="18"/>
        <v/>
      </c>
      <c r="I81" s="141" t="str">
        <f t="shared" si="19"/>
        <v/>
      </c>
      <c r="J81" s="141" t="str">
        <f t="shared" si="20"/>
        <v/>
      </c>
      <c r="K81" s="141" t="str">
        <f t="shared" si="21"/>
        <v/>
      </c>
      <c r="L81" s="141" t="str">
        <f t="shared" si="22"/>
        <v/>
      </c>
      <c r="M81" s="141" t="str">
        <f t="shared" si="23"/>
        <v/>
      </c>
      <c r="N81" s="142" t="str">
        <f t="shared" si="24"/>
        <v/>
      </c>
      <c r="O81" s="142" t="str">
        <f t="shared" si="25"/>
        <v/>
      </c>
      <c r="P81" s="143" t="str">
        <f t="shared" si="26"/>
        <v/>
      </c>
    </row>
    <row r="82" spans="1:16" x14ac:dyDescent="0.2">
      <c r="A82" s="73"/>
      <c r="B82" s="88"/>
      <c r="C82" s="75"/>
      <c r="D82" s="75"/>
      <c r="E82" s="75"/>
      <c r="F82" s="75"/>
      <c r="G82" s="75"/>
      <c r="H82" s="140" t="str">
        <f t="shared" si="18"/>
        <v/>
      </c>
      <c r="I82" s="141" t="str">
        <f t="shared" si="19"/>
        <v/>
      </c>
      <c r="J82" s="141" t="str">
        <f t="shared" si="20"/>
        <v/>
      </c>
      <c r="K82" s="141" t="str">
        <f t="shared" si="21"/>
        <v/>
      </c>
      <c r="L82" s="141" t="str">
        <f t="shared" si="22"/>
        <v/>
      </c>
      <c r="M82" s="141" t="str">
        <f t="shared" si="23"/>
        <v/>
      </c>
      <c r="N82" s="142" t="str">
        <f t="shared" si="24"/>
        <v/>
      </c>
      <c r="O82" s="142" t="str">
        <f t="shared" si="25"/>
        <v/>
      </c>
      <c r="P82" s="143" t="str">
        <f t="shared" si="26"/>
        <v/>
      </c>
    </row>
    <row r="83" spans="1:16" x14ac:dyDescent="0.2">
      <c r="A83" s="73"/>
      <c r="B83" s="88"/>
      <c r="C83" s="75"/>
      <c r="D83" s="75"/>
      <c r="E83" s="75"/>
      <c r="F83" s="75"/>
      <c r="G83" s="75"/>
      <c r="H83" s="140" t="str">
        <f t="shared" si="18"/>
        <v/>
      </c>
      <c r="I83" s="141" t="str">
        <f t="shared" si="19"/>
        <v/>
      </c>
      <c r="J83" s="141" t="str">
        <f t="shared" si="20"/>
        <v/>
      </c>
      <c r="K83" s="141" t="str">
        <f t="shared" si="21"/>
        <v/>
      </c>
      <c r="L83" s="141" t="str">
        <f t="shared" si="22"/>
        <v/>
      </c>
      <c r="M83" s="141" t="str">
        <f t="shared" si="23"/>
        <v/>
      </c>
      <c r="N83" s="142" t="str">
        <f t="shared" si="24"/>
        <v/>
      </c>
      <c r="O83" s="142" t="str">
        <f t="shared" si="25"/>
        <v/>
      </c>
      <c r="P83" s="143" t="str">
        <f t="shared" si="26"/>
        <v/>
      </c>
    </row>
    <row r="84" spans="1:16" x14ac:dyDescent="0.2">
      <c r="A84" s="73"/>
      <c r="B84" s="88"/>
      <c r="C84" s="75"/>
      <c r="D84" s="75"/>
      <c r="E84" s="75"/>
      <c r="F84" s="75"/>
      <c r="G84" s="75"/>
      <c r="H84" s="140" t="str">
        <f t="shared" si="18"/>
        <v/>
      </c>
      <c r="I84" s="141" t="str">
        <f t="shared" si="19"/>
        <v/>
      </c>
      <c r="J84" s="141" t="str">
        <f t="shared" si="20"/>
        <v/>
      </c>
      <c r="K84" s="141" t="str">
        <f t="shared" si="21"/>
        <v/>
      </c>
      <c r="L84" s="141" t="str">
        <f t="shared" si="22"/>
        <v/>
      </c>
      <c r="M84" s="141" t="str">
        <f t="shared" si="23"/>
        <v/>
      </c>
      <c r="N84" s="142" t="str">
        <f t="shared" si="24"/>
        <v/>
      </c>
      <c r="O84" s="142" t="str">
        <f t="shared" si="25"/>
        <v/>
      </c>
      <c r="P84" s="143" t="str">
        <f t="shared" si="26"/>
        <v/>
      </c>
    </row>
    <row r="85" spans="1:16" x14ac:dyDescent="0.2">
      <c r="A85" s="73"/>
      <c r="B85" s="88"/>
      <c r="C85" s="75"/>
      <c r="D85" s="75"/>
      <c r="E85" s="75"/>
      <c r="F85" s="75"/>
      <c r="G85" s="75"/>
      <c r="H85" s="140" t="str">
        <f t="shared" si="18"/>
        <v/>
      </c>
      <c r="I85" s="141" t="str">
        <f t="shared" si="19"/>
        <v/>
      </c>
      <c r="J85" s="141" t="str">
        <f t="shared" si="20"/>
        <v/>
      </c>
      <c r="K85" s="141" t="str">
        <f t="shared" si="21"/>
        <v/>
      </c>
      <c r="L85" s="141" t="str">
        <f t="shared" si="22"/>
        <v/>
      </c>
      <c r="M85" s="141" t="str">
        <f t="shared" si="23"/>
        <v/>
      </c>
      <c r="N85" s="142" t="str">
        <f t="shared" si="24"/>
        <v/>
      </c>
      <c r="O85" s="142" t="str">
        <f t="shared" si="25"/>
        <v/>
      </c>
      <c r="P85" s="143" t="str">
        <f t="shared" si="26"/>
        <v/>
      </c>
    </row>
    <row r="86" spans="1:16" x14ac:dyDescent="0.2">
      <c r="A86" s="73"/>
      <c r="B86" s="88"/>
      <c r="C86" s="75"/>
      <c r="D86" s="75"/>
      <c r="E86" s="75"/>
      <c r="F86" s="75"/>
      <c r="G86" s="75"/>
      <c r="H86" s="140" t="str">
        <f t="shared" si="18"/>
        <v/>
      </c>
      <c r="I86" s="141" t="str">
        <f t="shared" si="19"/>
        <v/>
      </c>
      <c r="J86" s="141" t="str">
        <f t="shared" si="20"/>
        <v/>
      </c>
      <c r="K86" s="141" t="str">
        <f t="shared" si="21"/>
        <v/>
      </c>
      <c r="L86" s="141" t="str">
        <f t="shared" si="22"/>
        <v/>
      </c>
      <c r="M86" s="141" t="str">
        <f t="shared" si="23"/>
        <v/>
      </c>
      <c r="N86" s="142" t="str">
        <f t="shared" si="24"/>
        <v/>
      </c>
      <c r="O86" s="142" t="str">
        <f t="shared" si="25"/>
        <v/>
      </c>
      <c r="P86" s="143" t="str">
        <f t="shared" si="26"/>
        <v/>
      </c>
    </row>
    <row r="87" spans="1:16" x14ac:dyDescent="0.2">
      <c r="A87" s="73"/>
      <c r="B87" s="88"/>
      <c r="C87" s="75"/>
      <c r="D87" s="75"/>
      <c r="E87" s="75"/>
      <c r="F87" s="75"/>
      <c r="G87" s="75"/>
      <c r="H87" s="140" t="str">
        <f t="shared" si="18"/>
        <v/>
      </c>
      <c r="I87" s="141" t="str">
        <f t="shared" si="19"/>
        <v/>
      </c>
      <c r="J87" s="141" t="str">
        <f t="shared" si="20"/>
        <v/>
      </c>
      <c r="K87" s="141" t="str">
        <f t="shared" si="21"/>
        <v/>
      </c>
      <c r="L87" s="141" t="str">
        <f t="shared" si="22"/>
        <v/>
      </c>
      <c r="M87" s="141" t="str">
        <f t="shared" si="23"/>
        <v/>
      </c>
      <c r="N87" s="142" t="str">
        <f t="shared" si="24"/>
        <v/>
      </c>
      <c r="O87" s="142" t="str">
        <f t="shared" si="25"/>
        <v/>
      </c>
      <c r="P87" s="143" t="str">
        <f t="shared" si="26"/>
        <v/>
      </c>
    </row>
    <row r="88" spans="1:16" x14ac:dyDescent="0.2">
      <c r="A88" s="73"/>
      <c r="B88" s="88"/>
      <c r="C88" s="75"/>
      <c r="D88" s="75"/>
      <c r="E88" s="75"/>
      <c r="F88" s="75"/>
      <c r="G88" s="75"/>
      <c r="H88" s="140" t="str">
        <f t="shared" si="18"/>
        <v/>
      </c>
      <c r="I88" s="141" t="str">
        <f t="shared" si="19"/>
        <v/>
      </c>
      <c r="J88" s="141" t="str">
        <f t="shared" si="20"/>
        <v/>
      </c>
      <c r="K88" s="141" t="str">
        <f t="shared" si="21"/>
        <v/>
      </c>
      <c r="L88" s="141" t="str">
        <f t="shared" si="22"/>
        <v/>
      </c>
      <c r="M88" s="141" t="str">
        <f t="shared" si="23"/>
        <v/>
      </c>
      <c r="N88" s="142" t="str">
        <f t="shared" si="24"/>
        <v/>
      </c>
      <c r="O88" s="142" t="str">
        <f t="shared" si="25"/>
        <v/>
      </c>
      <c r="P88" s="143" t="str">
        <f t="shared" si="26"/>
        <v/>
      </c>
    </row>
    <row r="89" spans="1:16" x14ac:dyDescent="0.2">
      <c r="A89" s="73"/>
      <c r="B89" s="88"/>
      <c r="C89" s="75"/>
      <c r="D89" s="75"/>
      <c r="E89" s="75"/>
      <c r="F89" s="75"/>
      <c r="G89" s="75"/>
      <c r="H89" s="140" t="str">
        <f t="shared" si="18"/>
        <v/>
      </c>
      <c r="I89" s="141" t="str">
        <f t="shared" si="19"/>
        <v/>
      </c>
      <c r="J89" s="141" t="str">
        <f t="shared" si="20"/>
        <v/>
      </c>
      <c r="K89" s="141" t="str">
        <f t="shared" si="21"/>
        <v/>
      </c>
      <c r="L89" s="141" t="str">
        <f t="shared" si="22"/>
        <v/>
      </c>
      <c r="M89" s="141" t="str">
        <f t="shared" si="23"/>
        <v/>
      </c>
      <c r="N89" s="142" t="str">
        <f t="shared" si="24"/>
        <v/>
      </c>
      <c r="O89" s="142" t="str">
        <f t="shared" si="25"/>
        <v/>
      </c>
      <c r="P89" s="143" t="str">
        <f t="shared" si="26"/>
        <v/>
      </c>
    </row>
    <row r="90" spans="1:16" x14ac:dyDescent="0.2">
      <c r="A90" s="73"/>
      <c r="B90" s="88"/>
      <c r="C90" s="75"/>
      <c r="D90" s="75"/>
      <c r="E90" s="75"/>
      <c r="F90" s="75"/>
      <c r="G90" s="75"/>
      <c r="H90" s="140" t="str">
        <f t="shared" si="18"/>
        <v/>
      </c>
      <c r="I90" s="141" t="str">
        <f t="shared" si="19"/>
        <v/>
      </c>
      <c r="J90" s="141" t="str">
        <f t="shared" si="20"/>
        <v/>
      </c>
      <c r="K90" s="141" t="str">
        <f t="shared" si="21"/>
        <v/>
      </c>
      <c r="L90" s="141" t="str">
        <f t="shared" si="22"/>
        <v/>
      </c>
      <c r="M90" s="141" t="str">
        <f t="shared" si="23"/>
        <v/>
      </c>
      <c r="N90" s="142" t="str">
        <f t="shared" si="24"/>
        <v/>
      </c>
      <c r="O90" s="142" t="str">
        <f t="shared" si="25"/>
        <v/>
      </c>
      <c r="P90" s="143" t="str">
        <f t="shared" si="26"/>
        <v/>
      </c>
    </row>
    <row r="91" spans="1:16" x14ac:dyDescent="0.2">
      <c r="A91" s="73"/>
      <c r="B91" s="88"/>
      <c r="C91" s="75"/>
      <c r="D91" s="75"/>
      <c r="E91" s="75"/>
      <c r="F91" s="75"/>
      <c r="G91" s="75"/>
      <c r="H91" s="140" t="str">
        <f t="shared" si="18"/>
        <v/>
      </c>
      <c r="I91" s="141" t="str">
        <f t="shared" si="19"/>
        <v/>
      </c>
      <c r="J91" s="141" t="str">
        <f t="shared" si="20"/>
        <v/>
      </c>
      <c r="K91" s="141" t="str">
        <f t="shared" si="21"/>
        <v/>
      </c>
      <c r="L91" s="141" t="str">
        <f t="shared" si="22"/>
        <v/>
      </c>
      <c r="M91" s="141" t="str">
        <f t="shared" si="23"/>
        <v/>
      </c>
      <c r="N91" s="142" t="str">
        <f t="shared" si="24"/>
        <v/>
      </c>
      <c r="O91" s="142" t="str">
        <f t="shared" si="25"/>
        <v/>
      </c>
      <c r="P91" s="143" t="str">
        <f t="shared" si="26"/>
        <v/>
      </c>
    </row>
    <row r="92" spans="1:16" x14ac:dyDescent="0.2">
      <c r="A92" s="73"/>
      <c r="B92" s="88"/>
      <c r="C92" s="75"/>
      <c r="D92" s="75"/>
      <c r="E92" s="75"/>
      <c r="F92" s="75"/>
      <c r="G92" s="75"/>
      <c r="H92" s="140" t="str">
        <f t="shared" si="18"/>
        <v/>
      </c>
      <c r="I92" s="141" t="str">
        <f t="shared" si="19"/>
        <v/>
      </c>
      <c r="J92" s="141" t="str">
        <f t="shared" si="20"/>
        <v/>
      </c>
      <c r="K92" s="141" t="str">
        <f t="shared" si="21"/>
        <v/>
      </c>
      <c r="L92" s="141" t="str">
        <f t="shared" si="22"/>
        <v/>
      </c>
      <c r="M92" s="141" t="str">
        <f t="shared" si="23"/>
        <v/>
      </c>
      <c r="N92" s="142" t="str">
        <f t="shared" si="24"/>
        <v/>
      </c>
      <c r="O92" s="142" t="str">
        <f t="shared" si="25"/>
        <v/>
      </c>
      <c r="P92" s="143" t="str">
        <f t="shared" si="26"/>
        <v/>
      </c>
    </row>
    <row r="93" spans="1:16" x14ac:dyDescent="0.2">
      <c r="A93" s="73"/>
      <c r="B93" s="88"/>
      <c r="C93" s="75"/>
      <c r="D93" s="75"/>
      <c r="E93" s="75"/>
      <c r="F93" s="75"/>
      <c r="G93" s="75"/>
      <c r="H93" s="140" t="str">
        <f t="shared" si="18"/>
        <v/>
      </c>
      <c r="I93" s="141" t="str">
        <f t="shared" si="19"/>
        <v/>
      </c>
      <c r="J93" s="141" t="str">
        <f t="shared" si="20"/>
        <v/>
      </c>
      <c r="K93" s="141" t="str">
        <f t="shared" si="21"/>
        <v/>
      </c>
      <c r="L93" s="141" t="str">
        <f t="shared" si="22"/>
        <v/>
      </c>
      <c r="M93" s="141" t="str">
        <f t="shared" si="23"/>
        <v/>
      </c>
      <c r="N93" s="142" t="str">
        <f t="shared" si="24"/>
        <v/>
      </c>
      <c r="O93" s="142" t="str">
        <f t="shared" si="25"/>
        <v/>
      </c>
      <c r="P93" s="143" t="str">
        <f t="shared" si="26"/>
        <v/>
      </c>
    </row>
    <row r="94" spans="1:16" x14ac:dyDescent="0.2">
      <c r="A94" s="73"/>
      <c r="B94" s="88"/>
      <c r="C94" s="75"/>
      <c r="D94" s="75"/>
      <c r="E94" s="75"/>
      <c r="F94" s="75"/>
      <c r="G94" s="75"/>
      <c r="H94" s="140" t="str">
        <f t="shared" si="18"/>
        <v/>
      </c>
      <c r="I94" s="141" t="str">
        <f t="shared" si="19"/>
        <v/>
      </c>
      <c r="J94" s="141" t="str">
        <f t="shared" si="20"/>
        <v/>
      </c>
      <c r="K94" s="141" t="str">
        <f t="shared" si="21"/>
        <v/>
      </c>
      <c r="L94" s="141" t="str">
        <f t="shared" si="22"/>
        <v/>
      </c>
      <c r="M94" s="141" t="str">
        <f t="shared" si="23"/>
        <v/>
      </c>
      <c r="N94" s="142" t="str">
        <f t="shared" si="24"/>
        <v/>
      </c>
      <c r="O94" s="142" t="str">
        <f t="shared" si="25"/>
        <v/>
      </c>
      <c r="P94" s="143" t="str">
        <f t="shared" si="26"/>
        <v/>
      </c>
    </row>
    <row r="95" spans="1:16" x14ac:dyDescent="0.2">
      <c r="A95" s="73"/>
      <c r="B95" s="88"/>
      <c r="C95" s="75"/>
      <c r="D95" s="75"/>
      <c r="E95" s="75"/>
      <c r="F95" s="75"/>
      <c r="G95" s="75"/>
      <c r="H95" s="140" t="str">
        <f t="shared" si="18"/>
        <v/>
      </c>
      <c r="I95" s="141" t="str">
        <f t="shared" si="19"/>
        <v/>
      </c>
      <c r="J95" s="141" t="str">
        <f t="shared" si="20"/>
        <v/>
      </c>
      <c r="K95" s="141" t="str">
        <f t="shared" si="21"/>
        <v/>
      </c>
      <c r="L95" s="141" t="str">
        <f t="shared" si="22"/>
        <v/>
      </c>
      <c r="M95" s="141" t="str">
        <f t="shared" si="23"/>
        <v/>
      </c>
      <c r="N95" s="142" t="str">
        <f t="shared" si="24"/>
        <v/>
      </c>
      <c r="O95" s="142" t="str">
        <f t="shared" si="25"/>
        <v/>
      </c>
      <c r="P95" s="143" t="str">
        <f t="shared" si="26"/>
        <v/>
      </c>
    </row>
    <row r="96" spans="1:16" x14ac:dyDescent="0.2">
      <c r="A96" s="73"/>
      <c r="B96" s="88"/>
      <c r="C96" s="75"/>
      <c r="D96" s="75"/>
      <c r="E96" s="75"/>
      <c r="F96" s="75"/>
      <c r="G96" s="75"/>
      <c r="H96" s="140" t="str">
        <f t="shared" si="18"/>
        <v/>
      </c>
      <c r="I96" s="141" t="str">
        <f t="shared" si="19"/>
        <v/>
      </c>
      <c r="J96" s="141" t="str">
        <f t="shared" si="20"/>
        <v/>
      </c>
      <c r="K96" s="141" t="str">
        <f t="shared" si="21"/>
        <v/>
      </c>
      <c r="L96" s="141" t="str">
        <f t="shared" si="22"/>
        <v/>
      </c>
      <c r="M96" s="141" t="str">
        <f t="shared" si="23"/>
        <v/>
      </c>
      <c r="N96" s="142" t="str">
        <f t="shared" si="24"/>
        <v/>
      </c>
      <c r="O96" s="142" t="str">
        <f t="shared" si="25"/>
        <v/>
      </c>
      <c r="P96" s="143" t="str">
        <f t="shared" si="26"/>
        <v/>
      </c>
    </row>
    <row r="97" spans="1:16" x14ac:dyDescent="0.2">
      <c r="A97" s="73"/>
      <c r="B97" s="88"/>
      <c r="C97" s="75"/>
      <c r="D97" s="75"/>
      <c r="E97" s="75"/>
      <c r="F97" s="75"/>
      <c r="G97" s="75"/>
      <c r="H97" s="140" t="str">
        <f t="shared" si="18"/>
        <v/>
      </c>
      <c r="I97" s="141" t="str">
        <f t="shared" si="19"/>
        <v/>
      </c>
      <c r="J97" s="141" t="str">
        <f t="shared" si="20"/>
        <v/>
      </c>
      <c r="K97" s="141" t="str">
        <f t="shared" si="21"/>
        <v/>
      </c>
      <c r="L97" s="141" t="str">
        <f t="shared" si="22"/>
        <v/>
      </c>
      <c r="M97" s="141" t="str">
        <f t="shared" si="23"/>
        <v/>
      </c>
      <c r="N97" s="142" t="str">
        <f t="shared" si="24"/>
        <v/>
      </c>
      <c r="O97" s="142" t="str">
        <f t="shared" si="25"/>
        <v/>
      </c>
      <c r="P97" s="143" t="str">
        <f t="shared" si="26"/>
        <v/>
      </c>
    </row>
    <row r="98" spans="1:16" x14ac:dyDescent="0.2">
      <c r="A98" s="73"/>
      <c r="B98" s="88"/>
      <c r="C98" s="75"/>
      <c r="D98" s="75"/>
      <c r="E98" s="75"/>
      <c r="F98" s="75"/>
      <c r="G98" s="75"/>
      <c r="H98" s="140" t="str">
        <f t="shared" si="18"/>
        <v/>
      </c>
      <c r="I98" s="141" t="str">
        <f t="shared" si="19"/>
        <v/>
      </c>
      <c r="J98" s="141" t="str">
        <f t="shared" si="20"/>
        <v/>
      </c>
      <c r="K98" s="141" t="str">
        <f t="shared" si="21"/>
        <v/>
      </c>
      <c r="L98" s="141" t="str">
        <f t="shared" si="22"/>
        <v/>
      </c>
      <c r="M98" s="141" t="str">
        <f t="shared" si="23"/>
        <v/>
      </c>
      <c r="N98" s="142" t="str">
        <f t="shared" si="24"/>
        <v/>
      </c>
      <c r="O98" s="142" t="str">
        <f t="shared" si="25"/>
        <v/>
      </c>
      <c r="P98" s="143" t="str">
        <f t="shared" si="26"/>
        <v/>
      </c>
    </row>
    <row r="99" spans="1:16" x14ac:dyDescent="0.2">
      <c r="A99" s="73"/>
      <c r="B99" s="88"/>
      <c r="C99" s="75"/>
      <c r="D99" s="75"/>
      <c r="E99" s="75"/>
      <c r="F99" s="75"/>
      <c r="G99" s="75"/>
      <c r="H99" s="140" t="str">
        <f t="shared" si="18"/>
        <v/>
      </c>
      <c r="I99" s="141" t="str">
        <f t="shared" si="19"/>
        <v/>
      </c>
      <c r="J99" s="141" t="str">
        <f t="shared" si="20"/>
        <v/>
      </c>
      <c r="K99" s="141" t="str">
        <f t="shared" si="21"/>
        <v/>
      </c>
      <c r="L99" s="141" t="str">
        <f t="shared" si="22"/>
        <v/>
      </c>
      <c r="M99" s="141" t="str">
        <f t="shared" si="23"/>
        <v/>
      </c>
      <c r="N99" s="142" t="str">
        <f t="shared" si="24"/>
        <v/>
      </c>
      <c r="O99" s="142" t="str">
        <f t="shared" si="25"/>
        <v/>
      </c>
      <c r="P99" s="143" t="str">
        <f t="shared" si="26"/>
        <v/>
      </c>
    </row>
    <row r="100" spans="1:16" x14ac:dyDescent="0.2">
      <c r="A100" s="73"/>
      <c r="B100" s="88"/>
      <c r="C100" s="75"/>
      <c r="D100" s="75"/>
      <c r="E100" s="75"/>
      <c r="F100" s="75"/>
      <c r="G100" s="75"/>
      <c r="H100" s="140" t="str">
        <f t="shared" ref="H100:H130" si="27">IF(A100="","",(F100+G100))</f>
        <v/>
      </c>
      <c r="I100" s="141" t="str">
        <f t="shared" ref="I100:I130" si="28">IF(A100="","",(F100/H100))</f>
        <v/>
      </c>
      <c r="J100" s="141" t="str">
        <f t="shared" ref="J100:J130" si="29">IF(A100="","",IF(G100=0,"",(G100/H100)))</f>
        <v/>
      </c>
      <c r="K100" s="141" t="str">
        <f t="shared" ref="K100:K130" si="30">IF(A100="","",(F100/C100))</f>
        <v/>
      </c>
      <c r="L100" s="141" t="str">
        <f t="shared" ref="L100:L130" si="31">IF(A100="","",(G100/C100))</f>
        <v/>
      </c>
      <c r="M100" s="141" t="str">
        <f t="shared" ref="M100:M130" si="32">IF(A100="","",IF(B100="","",(C100/B100)))</f>
        <v/>
      </c>
      <c r="N100" s="142" t="str">
        <f t="shared" ref="N100:N130" si="33">IF(A100="","",(((D100-E100)+G100)/C100))</f>
        <v/>
      </c>
      <c r="O100" s="142" t="str">
        <f t="shared" ref="O100:O130" si="34">IF(A100="","",IF(B100="","",(((D100-E100)+G100)/B100)))</f>
        <v/>
      </c>
      <c r="P100" s="143" t="str">
        <f t="shared" ref="P100:P130" si="35">IF(A100="","",(((D100-E100)+G100)/E100))</f>
        <v/>
      </c>
    </row>
    <row r="101" spans="1:16" x14ac:dyDescent="0.2">
      <c r="A101" s="73"/>
      <c r="B101" s="88"/>
      <c r="C101" s="75"/>
      <c r="D101" s="75"/>
      <c r="E101" s="75"/>
      <c r="F101" s="75"/>
      <c r="G101" s="75"/>
      <c r="H101" s="140" t="str">
        <f t="shared" si="27"/>
        <v/>
      </c>
      <c r="I101" s="141" t="str">
        <f t="shared" si="28"/>
        <v/>
      </c>
      <c r="J101" s="141" t="str">
        <f t="shared" si="29"/>
        <v/>
      </c>
      <c r="K101" s="141" t="str">
        <f t="shared" si="30"/>
        <v/>
      </c>
      <c r="L101" s="141" t="str">
        <f t="shared" si="31"/>
        <v/>
      </c>
      <c r="M101" s="141" t="str">
        <f t="shared" si="32"/>
        <v/>
      </c>
      <c r="N101" s="142" t="str">
        <f t="shared" si="33"/>
        <v/>
      </c>
      <c r="O101" s="142" t="str">
        <f t="shared" si="34"/>
        <v/>
      </c>
      <c r="P101" s="143" t="str">
        <f t="shared" si="35"/>
        <v/>
      </c>
    </row>
    <row r="102" spans="1:16" x14ac:dyDescent="0.2">
      <c r="A102" s="73"/>
      <c r="B102" s="88"/>
      <c r="C102" s="75"/>
      <c r="D102" s="75"/>
      <c r="E102" s="75"/>
      <c r="F102" s="75"/>
      <c r="G102" s="75"/>
      <c r="H102" s="140" t="str">
        <f t="shared" si="27"/>
        <v/>
      </c>
      <c r="I102" s="141" t="str">
        <f t="shared" si="28"/>
        <v/>
      </c>
      <c r="J102" s="141" t="str">
        <f t="shared" si="29"/>
        <v/>
      </c>
      <c r="K102" s="141" t="str">
        <f t="shared" si="30"/>
        <v/>
      </c>
      <c r="L102" s="141" t="str">
        <f t="shared" si="31"/>
        <v/>
      </c>
      <c r="M102" s="141" t="str">
        <f t="shared" si="32"/>
        <v/>
      </c>
      <c r="N102" s="142" t="str">
        <f t="shared" si="33"/>
        <v/>
      </c>
      <c r="O102" s="142" t="str">
        <f t="shared" si="34"/>
        <v/>
      </c>
      <c r="P102" s="143" t="str">
        <f t="shared" si="35"/>
        <v/>
      </c>
    </row>
    <row r="103" spans="1:16" x14ac:dyDescent="0.2">
      <c r="A103" s="73"/>
      <c r="B103" s="88"/>
      <c r="C103" s="75"/>
      <c r="D103" s="75"/>
      <c r="E103" s="75"/>
      <c r="F103" s="75"/>
      <c r="G103" s="75"/>
      <c r="H103" s="140" t="str">
        <f t="shared" si="27"/>
        <v/>
      </c>
      <c r="I103" s="141" t="str">
        <f t="shared" si="28"/>
        <v/>
      </c>
      <c r="J103" s="141" t="str">
        <f t="shared" si="29"/>
        <v/>
      </c>
      <c r="K103" s="141" t="str">
        <f t="shared" si="30"/>
        <v/>
      </c>
      <c r="L103" s="141" t="str">
        <f t="shared" si="31"/>
        <v/>
      </c>
      <c r="M103" s="141" t="str">
        <f t="shared" si="32"/>
        <v/>
      </c>
      <c r="N103" s="142" t="str">
        <f t="shared" si="33"/>
        <v/>
      </c>
      <c r="O103" s="142" t="str">
        <f t="shared" si="34"/>
        <v/>
      </c>
      <c r="P103" s="143" t="str">
        <f t="shared" si="35"/>
        <v/>
      </c>
    </row>
    <row r="104" spans="1:16" x14ac:dyDescent="0.2">
      <c r="A104" s="73"/>
      <c r="B104" s="88"/>
      <c r="C104" s="75"/>
      <c r="D104" s="75"/>
      <c r="E104" s="75"/>
      <c r="F104" s="75"/>
      <c r="G104" s="75"/>
      <c r="H104" s="140" t="str">
        <f t="shared" si="27"/>
        <v/>
      </c>
      <c r="I104" s="141" t="str">
        <f t="shared" si="28"/>
        <v/>
      </c>
      <c r="J104" s="141" t="str">
        <f t="shared" si="29"/>
        <v/>
      </c>
      <c r="K104" s="141" t="str">
        <f t="shared" si="30"/>
        <v/>
      </c>
      <c r="L104" s="141" t="str">
        <f t="shared" si="31"/>
        <v/>
      </c>
      <c r="M104" s="141" t="str">
        <f t="shared" si="32"/>
        <v/>
      </c>
      <c r="N104" s="142" t="str">
        <f t="shared" si="33"/>
        <v/>
      </c>
      <c r="O104" s="142" t="str">
        <f t="shared" si="34"/>
        <v/>
      </c>
      <c r="P104" s="143" t="str">
        <f t="shared" si="35"/>
        <v/>
      </c>
    </row>
    <row r="105" spans="1:16" x14ac:dyDescent="0.2">
      <c r="A105" s="73"/>
      <c r="B105" s="88"/>
      <c r="C105" s="75"/>
      <c r="D105" s="75"/>
      <c r="E105" s="75"/>
      <c r="F105" s="75"/>
      <c r="G105" s="75"/>
      <c r="H105" s="140" t="str">
        <f t="shared" si="27"/>
        <v/>
      </c>
      <c r="I105" s="141" t="str">
        <f t="shared" si="28"/>
        <v/>
      </c>
      <c r="J105" s="141" t="str">
        <f t="shared" si="29"/>
        <v/>
      </c>
      <c r="K105" s="141" t="str">
        <f t="shared" si="30"/>
        <v/>
      </c>
      <c r="L105" s="141" t="str">
        <f t="shared" si="31"/>
        <v/>
      </c>
      <c r="M105" s="141" t="str">
        <f t="shared" si="32"/>
        <v/>
      </c>
      <c r="N105" s="142" t="str">
        <f t="shared" si="33"/>
        <v/>
      </c>
      <c r="O105" s="142" t="str">
        <f t="shared" si="34"/>
        <v/>
      </c>
      <c r="P105" s="143" t="str">
        <f t="shared" si="35"/>
        <v/>
      </c>
    </row>
    <row r="106" spans="1:16" x14ac:dyDescent="0.2">
      <c r="A106" s="73"/>
      <c r="B106" s="88"/>
      <c r="C106" s="75"/>
      <c r="D106" s="75"/>
      <c r="E106" s="75"/>
      <c r="F106" s="75"/>
      <c r="G106" s="75"/>
      <c r="H106" s="140" t="str">
        <f t="shared" si="27"/>
        <v/>
      </c>
      <c r="I106" s="141" t="str">
        <f t="shared" si="28"/>
        <v/>
      </c>
      <c r="J106" s="141" t="str">
        <f t="shared" si="29"/>
        <v/>
      </c>
      <c r="K106" s="141" t="str">
        <f t="shared" si="30"/>
        <v/>
      </c>
      <c r="L106" s="141" t="str">
        <f t="shared" si="31"/>
        <v/>
      </c>
      <c r="M106" s="141" t="str">
        <f t="shared" si="32"/>
        <v/>
      </c>
      <c r="N106" s="142" t="str">
        <f t="shared" si="33"/>
        <v/>
      </c>
      <c r="O106" s="142" t="str">
        <f t="shared" si="34"/>
        <v/>
      </c>
      <c r="P106" s="143" t="str">
        <f t="shared" si="35"/>
        <v/>
      </c>
    </row>
    <row r="107" spans="1:16" x14ac:dyDescent="0.2">
      <c r="A107" s="73"/>
      <c r="B107" s="88"/>
      <c r="C107" s="75"/>
      <c r="D107" s="75"/>
      <c r="E107" s="75"/>
      <c r="F107" s="75"/>
      <c r="G107" s="75"/>
      <c r="H107" s="140" t="str">
        <f t="shared" si="27"/>
        <v/>
      </c>
      <c r="I107" s="141" t="str">
        <f t="shared" si="28"/>
        <v/>
      </c>
      <c r="J107" s="141" t="str">
        <f t="shared" si="29"/>
        <v/>
      </c>
      <c r="K107" s="141" t="str">
        <f t="shared" si="30"/>
        <v/>
      </c>
      <c r="L107" s="141" t="str">
        <f t="shared" si="31"/>
        <v/>
      </c>
      <c r="M107" s="141" t="str">
        <f t="shared" si="32"/>
        <v/>
      </c>
      <c r="N107" s="142" t="str">
        <f t="shared" si="33"/>
        <v/>
      </c>
      <c r="O107" s="142" t="str">
        <f t="shared" si="34"/>
        <v/>
      </c>
      <c r="P107" s="143" t="str">
        <f t="shared" si="35"/>
        <v/>
      </c>
    </row>
    <row r="108" spans="1:16" x14ac:dyDescent="0.2">
      <c r="A108" s="73"/>
      <c r="B108" s="88"/>
      <c r="C108" s="75"/>
      <c r="D108" s="75"/>
      <c r="E108" s="75"/>
      <c r="F108" s="75"/>
      <c r="G108" s="75"/>
      <c r="H108" s="140" t="str">
        <f t="shared" si="27"/>
        <v/>
      </c>
      <c r="I108" s="141" t="str">
        <f t="shared" si="28"/>
        <v/>
      </c>
      <c r="J108" s="141" t="str">
        <f t="shared" si="29"/>
        <v/>
      </c>
      <c r="K108" s="141" t="str">
        <f t="shared" si="30"/>
        <v/>
      </c>
      <c r="L108" s="141" t="str">
        <f t="shared" si="31"/>
        <v/>
      </c>
      <c r="M108" s="141" t="str">
        <f t="shared" si="32"/>
        <v/>
      </c>
      <c r="N108" s="142" t="str">
        <f t="shared" si="33"/>
        <v/>
      </c>
      <c r="O108" s="142" t="str">
        <f t="shared" si="34"/>
        <v/>
      </c>
      <c r="P108" s="143" t="str">
        <f t="shared" si="35"/>
        <v/>
      </c>
    </row>
    <row r="109" spans="1:16" x14ac:dyDescent="0.2">
      <c r="A109" s="73"/>
      <c r="B109" s="88"/>
      <c r="C109" s="75"/>
      <c r="D109" s="75"/>
      <c r="E109" s="75"/>
      <c r="F109" s="75"/>
      <c r="G109" s="75"/>
      <c r="H109" s="140" t="str">
        <f t="shared" si="27"/>
        <v/>
      </c>
      <c r="I109" s="141" t="str">
        <f t="shared" si="28"/>
        <v/>
      </c>
      <c r="J109" s="141" t="str">
        <f t="shared" si="29"/>
        <v/>
      </c>
      <c r="K109" s="141" t="str">
        <f t="shared" si="30"/>
        <v/>
      </c>
      <c r="L109" s="141" t="str">
        <f t="shared" si="31"/>
        <v/>
      </c>
      <c r="M109" s="141" t="str">
        <f t="shared" si="32"/>
        <v/>
      </c>
      <c r="N109" s="142" t="str">
        <f t="shared" si="33"/>
        <v/>
      </c>
      <c r="O109" s="142" t="str">
        <f t="shared" si="34"/>
        <v/>
      </c>
      <c r="P109" s="143" t="str">
        <f t="shared" si="35"/>
        <v/>
      </c>
    </row>
    <row r="110" spans="1:16" x14ac:dyDescent="0.2">
      <c r="A110" s="73"/>
      <c r="B110" s="88"/>
      <c r="C110" s="75"/>
      <c r="D110" s="75"/>
      <c r="E110" s="75"/>
      <c r="F110" s="75"/>
      <c r="G110" s="75"/>
      <c r="H110" s="140" t="str">
        <f t="shared" si="27"/>
        <v/>
      </c>
      <c r="I110" s="141" t="str">
        <f t="shared" si="28"/>
        <v/>
      </c>
      <c r="J110" s="141" t="str">
        <f t="shared" si="29"/>
        <v/>
      </c>
      <c r="K110" s="141" t="str">
        <f t="shared" si="30"/>
        <v/>
      </c>
      <c r="L110" s="141" t="str">
        <f t="shared" si="31"/>
        <v/>
      </c>
      <c r="M110" s="141" t="str">
        <f t="shared" si="32"/>
        <v/>
      </c>
      <c r="N110" s="142" t="str">
        <f t="shared" si="33"/>
        <v/>
      </c>
      <c r="O110" s="142" t="str">
        <f t="shared" si="34"/>
        <v/>
      </c>
      <c r="P110" s="143" t="str">
        <f t="shared" si="35"/>
        <v/>
      </c>
    </row>
    <row r="111" spans="1:16" x14ac:dyDescent="0.2">
      <c r="A111" s="73"/>
      <c r="B111" s="88"/>
      <c r="C111" s="75"/>
      <c r="D111" s="75"/>
      <c r="E111" s="75"/>
      <c r="F111" s="75"/>
      <c r="G111" s="75"/>
      <c r="H111" s="140" t="str">
        <f t="shared" si="27"/>
        <v/>
      </c>
      <c r="I111" s="141" t="str">
        <f t="shared" si="28"/>
        <v/>
      </c>
      <c r="J111" s="141" t="str">
        <f t="shared" si="29"/>
        <v/>
      </c>
      <c r="K111" s="141" t="str">
        <f t="shared" si="30"/>
        <v/>
      </c>
      <c r="L111" s="141" t="str">
        <f t="shared" si="31"/>
        <v/>
      </c>
      <c r="M111" s="141" t="str">
        <f t="shared" si="32"/>
        <v/>
      </c>
      <c r="N111" s="142" t="str">
        <f t="shared" si="33"/>
        <v/>
      </c>
      <c r="O111" s="142" t="str">
        <f t="shared" si="34"/>
        <v/>
      </c>
      <c r="P111" s="143" t="str">
        <f t="shared" si="35"/>
        <v/>
      </c>
    </row>
    <row r="112" spans="1:16" x14ac:dyDescent="0.2">
      <c r="A112" s="73"/>
      <c r="B112" s="88"/>
      <c r="C112" s="75"/>
      <c r="D112" s="75"/>
      <c r="E112" s="75"/>
      <c r="F112" s="75"/>
      <c r="G112" s="75"/>
      <c r="H112" s="140" t="str">
        <f t="shared" si="27"/>
        <v/>
      </c>
      <c r="I112" s="141" t="str">
        <f t="shared" si="28"/>
        <v/>
      </c>
      <c r="J112" s="141" t="str">
        <f t="shared" si="29"/>
        <v/>
      </c>
      <c r="K112" s="141" t="str">
        <f t="shared" si="30"/>
        <v/>
      </c>
      <c r="L112" s="141" t="str">
        <f t="shared" si="31"/>
        <v/>
      </c>
      <c r="M112" s="141" t="str">
        <f t="shared" si="32"/>
        <v/>
      </c>
      <c r="N112" s="142" t="str">
        <f t="shared" si="33"/>
        <v/>
      </c>
      <c r="O112" s="142" t="str">
        <f t="shared" si="34"/>
        <v/>
      </c>
      <c r="P112" s="143" t="str">
        <f t="shared" si="35"/>
        <v/>
      </c>
    </row>
    <row r="113" spans="1:16" x14ac:dyDescent="0.2">
      <c r="A113" s="73"/>
      <c r="B113" s="88"/>
      <c r="C113" s="75"/>
      <c r="D113" s="75"/>
      <c r="E113" s="75"/>
      <c r="F113" s="75"/>
      <c r="G113" s="75"/>
      <c r="H113" s="140" t="str">
        <f t="shared" si="27"/>
        <v/>
      </c>
      <c r="I113" s="141" t="str">
        <f t="shared" si="28"/>
        <v/>
      </c>
      <c r="J113" s="141" t="str">
        <f t="shared" si="29"/>
        <v/>
      </c>
      <c r="K113" s="141" t="str">
        <f t="shared" si="30"/>
        <v/>
      </c>
      <c r="L113" s="141" t="str">
        <f t="shared" si="31"/>
        <v/>
      </c>
      <c r="M113" s="141" t="str">
        <f t="shared" si="32"/>
        <v/>
      </c>
      <c r="N113" s="142" t="str">
        <f t="shared" si="33"/>
        <v/>
      </c>
      <c r="O113" s="142" t="str">
        <f t="shared" si="34"/>
        <v/>
      </c>
      <c r="P113" s="143" t="str">
        <f t="shared" si="35"/>
        <v/>
      </c>
    </row>
    <row r="114" spans="1:16" x14ac:dyDescent="0.2">
      <c r="A114" s="73"/>
      <c r="B114" s="88"/>
      <c r="C114" s="75"/>
      <c r="D114" s="75"/>
      <c r="E114" s="75"/>
      <c r="F114" s="75"/>
      <c r="G114" s="75"/>
      <c r="H114" s="140" t="str">
        <f t="shared" si="27"/>
        <v/>
      </c>
      <c r="I114" s="141" t="str">
        <f t="shared" si="28"/>
        <v/>
      </c>
      <c r="J114" s="141" t="str">
        <f t="shared" si="29"/>
        <v/>
      </c>
      <c r="K114" s="141" t="str">
        <f t="shared" si="30"/>
        <v/>
      </c>
      <c r="L114" s="141" t="str">
        <f t="shared" si="31"/>
        <v/>
      </c>
      <c r="M114" s="141" t="str">
        <f t="shared" si="32"/>
        <v/>
      </c>
      <c r="N114" s="142" t="str">
        <f t="shared" si="33"/>
        <v/>
      </c>
      <c r="O114" s="142" t="str">
        <f t="shared" si="34"/>
        <v/>
      </c>
      <c r="P114" s="143" t="str">
        <f t="shared" si="35"/>
        <v/>
      </c>
    </row>
    <row r="115" spans="1:16" x14ac:dyDescent="0.2">
      <c r="A115" s="73"/>
      <c r="B115" s="88"/>
      <c r="C115" s="75"/>
      <c r="D115" s="75"/>
      <c r="E115" s="75"/>
      <c r="F115" s="75"/>
      <c r="G115" s="75"/>
      <c r="H115" s="140" t="str">
        <f t="shared" si="27"/>
        <v/>
      </c>
      <c r="I115" s="141" t="str">
        <f t="shared" si="28"/>
        <v/>
      </c>
      <c r="J115" s="141" t="str">
        <f t="shared" si="29"/>
        <v/>
      </c>
      <c r="K115" s="141" t="str">
        <f t="shared" si="30"/>
        <v/>
      </c>
      <c r="L115" s="141" t="str">
        <f t="shared" si="31"/>
        <v/>
      </c>
      <c r="M115" s="141" t="str">
        <f t="shared" si="32"/>
        <v/>
      </c>
      <c r="N115" s="142" t="str">
        <f t="shared" si="33"/>
        <v/>
      </c>
      <c r="O115" s="142" t="str">
        <f t="shared" si="34"/>
        <v/>
      </c>
      <c r="P115" s="143" t="str">
        <f t="shared" si="35"/>
        <v/>
      </c>
    </row>
    <row r="116" spans="1:16" x14ac:dyDescent="0.2">
      <c r="A116" s="73"/>
      <c r="B116" s="88"/>
      <c r="C116" s="75"/>
      <c r="D116" s="75"/>
      <c r="E116" s="75"/>
      <c r="F116" s="75"/>
      <c r="G116" s="75"/>
      <c r="H116" s="140" t="str">
        <f t="shared" si="27"/>
        <v/>
      </c>
      <c r="I116" s="141" t="str">
        <f t="shared" si="28"/>
        <v/>
      </c>
      <c r="J116" s="141" t="str">
        <f t="shared" si="29"/>
        <v/>
      </c>
      <c r="K116" s="141" t="str">
        <f t="shared" si="30"/>
        <v/>
      </c>
      <c r="L116" s="141" t="str">
        <f t="shared" si="31"/>
        <v/>
      </c>
      <c r="M116" s="141" t="str">
        <f t="shared" si="32"/>
        <v/>
      </c>
      <c r="N116" s="142" t="str">
        <f t="shared" si="33"/>
        <v/>
      </c>
      <c r="O116" s="142" t="str">
        <f t="shared" si="34"/>
        <v/>
      </c>
      <c r="P116" s="143" t="str">
        <f t="shared" si="35"/>
        <v/>
      </c>
    </row>
    <row r="117" spans="1:16" x14ac:dyDescent="0.2">
      <c r="A117" s="73"/>
      <c r="B117" s="88"/>
      <c r="C117" s="75"/>
      <c r="D117" s="75"/>
      <c r="E117" s="75"/>
      <c r="F117" s="75"/>
      <c r="G117" s="75"/>
      <c r="H117" s="140" t="str">
        <f t="shared" si="27"/>
        <v/>
      </c>
      <c r="I117" s="141" t="str">
        <f t="shared" si="28"/>
        <v/>
      </c>
      <c r="J117" s="141" t="str">
        <f t="shared" si="29"/>
        <v/>
      </c>
      <c r="K117" s="141" t="str">
        <f t="shared" si="30"/>
        <v/>
      </c>
      <c r="L117" s="141" t="str">
        <f t="shared" si="31"/>
        <v/>
      </c>
      <c r="M117" s="141" t="str">
        <f t="shared" si="32"/>
        <v/>
      </c>
      <c r="N117" s="142" t="str">
        <f t="shared" si="33"/>
        <v/>
      </c>
      <c r="O117" s="142" t="str">
        <f t="shared" si="34"/>
        <v/>
      </c>
      <c r="P117" s="143" t="str">
        <f t="shared" si="35"/>
        <v/>
      </c>
    </row>
    <row r="118" spans="1:16" x14ac:dyDescent="0.2">
      <c r="A118" s="73"/>
      <c r="B118" s="88"/>
      <c r="C118" s="75"/>
      <c r="D118" s="75"/>
      <c r="E118" s="75"/>
      <c r="F118" s="75"/>
      <c r="G118" s="75"/>
      <c r="H118" s="140" t="str">
        <f t="shared" si="27"/>
        <v/>
      </c>
      <c r="I118" s="141" t="str">
        <f t="shared" si="28"/>
        <v/>
      </c>
      <c r="J118" s="141" t="str">
        <f t="shared" si="29"/>
        <v/>
      </c>
      <c r="K118" s="141" t="str">
        <f t="shared" si="30"/>
        <v/>
      </c>
      <c r="L118" s="141" t="str">
        <f t="shared" si="31"/>
        <v/>
      </c>
      <c r="M118" s="141" t="str">
        <f t="shared" si="32"/>
        <v/>
      </c>
      <c r="N118" s="142" t="str">
        <f t="shared" si="33"/>
        <v/>
      </c>
      <c r="O118" s="142" t="str">
        <f t="shared" si="34"/>
        <v/>
      </c>
      <c r="P118" s="143" t="str">
        <f t="shared" si="35"/>
        <v/>
      </c>
    </row>
    <row r="119" spans="1:16" x14ac:dyDescent="0.2">
      <c r="A119" s="73"/>
      <c r="B119" s="88"/>
      <c r="C119" s="75"/>
      <c r="D119" s="75"/>
      <c r="E119" s="75"/>
      <c r="F119" s="75"/>
      <c r="G119" s="75"/>
      <c r="H119" s="140" t="str">
        <f t="shared" si="27"/>
        <v/>
      </c>
      <c r="I119" s="141" t="str">
        <f t="shared" si="28"/>
        <v/>
      </c>
      <c r="J119" s="141" t="str">
        <f t="shared" si="29"/>
        <v/>
      </c>
      <c r="K119" s="141" t="str">
        <f t="shared" si="30"/>
        <v/>
      </c>
      <c r="L119" s="141" t="str">
        <f t="shared" si="31"/>
        <v/>
      </c>
      <c r="M119" s="141" t="str">
        <f t="shared" si="32"/>
        <v/>
      </c>
      <c r="N119" s="142" t="str">
        <f t="shared" si="33"/>
        <v/>
      </c>
      <c r="O119" s="142" t="str">
        <f t="shared" si="34"/>
        <v/>
      </c>
      <c r="P119" s="143" t="str">
        <f t="shared" si="35"/>
        <v/>
      </c>
    </row>
    <row r="120" spans="1:16" x14ac:dyDescent="0.2">
      <c r="A120" s="73"/>
      <c r="B120" s="88"/>
      <c r="C120" s="75"/>
      <c r="D120" s="75"/>
      <c r="E120" s="75"/>
      <c r="F120" s="75"/>
      <c r="G120" s="75"/>
      <c r="H120" s="140" t="str">
        <f t="shared" si="27"/>
        <v/>
      </c>
      <c r="I120" s="141" t="str">
        <f t="shared" si="28"/>
        <v/>
      </c>
      <c r="J120" s="141" t="str">
        <f t="shared" si="29"/>
        <v/>
      </c>
      <c r="K120" s="141" t="str">
        <f t="shared" si="30"/>
        <v/>
      </c>
      <c r="L120" s="141" t="str">
        <f t="shared" si="31"/>
        <v/>
      </c>
      <c r="M120" s="141" t="str">
        <f t="shared" si="32"/>
        <v/>
      </c>
      <c r="N120" s="142" t="str">
        <f t="shared" si="33"/>
        <v/>
      </c>
      <c r="O120" s="142" t="str">
        <f t="shared" si="34"/>
        <v/>
      </c>
      <c r="P120" s="143" t="str">
        <f t="shared" si="35"/>
        <v/>
      </c>
    </row>
    <row r="121" spans="1:16" x14ac:dyDescent="0.2">
      <c r="A121" s="73"/>
      <c r="B121" s="88"/>
      <c r="C121" s="75"/>
      <c r="D121" s="75"/>
      <c r="E121" s="75"/>
      <c r="F121" s="75"/>
      <c r="G121" s="75"/>
      <c r="H121" s="140" t="str">
        <f t="shared" si="27"/>
        <v/>
      </c>
      <c r="I121" s="141" t="str">
        <f t="shared" si="28"/>
        <v/>
      </c>
      <c r="J121" s="141" t="str">
        <f t="shared" si="29"/>
        <v/>
      </c>
      <c r="K121" s="141" t="str">
        <f t="shared" si="30"/>
        <v/>
      </c>
      <c r="L121" s="141" t="str">
        <f t="shared" si="31"/>
        <v/>
      </c>
      <c r="M121" s="141" t="str">
        <f t="shared" si="32"/>
        <v/>
      </c>
      <c r="N121" s="142" t="str">
        <f t="shared" si="33"/>
        <v/>
      </c>
      <c r="O121" s="142" t="str">
        <f t="shared" si="34"/>
        <v/>
      </c>
      <c r="P121" s="143" t="str">
        <f t="shared" si="35"/>
        <v/>
      </c>
    </row>
    <row r="122" spans="1:16" x14ac:dyDescent="0.2">
      <c r="A122" s="73"/>
      <c r="B122" s="88"/>
      <c r="C122" s="75"/>
      <c r="D122" s="75"/>
      <c r="E122" s="75"/>
      <c r="F122" s="75"/>
      <c r="G122" s="75"/>
      <c r="H122" s="140" t="str">
        <f t="shared" si="27"/>
        <v/>
      </c>
      <c r="I122" s="141" t="str">
        <f t="shared" si="28"/>
        <v/>
      </c>
      <c r="J122" s="141" t="str">
        <f t="shared" si="29"/>
        <v/>
      </c>
      <c r="K122" s="141" t="str">
        <f t="shared" si="30"/>
        <v/>
      </c>
      <c r="L122" s="141" t="str">
        <f t="shared" si="31"/>
        <v/>
      </c>
      <c r="M122" s="141" t="str">
        <f t="shared" si="32"/>
        <v/>
      </c>
      <c r="N122" s="142" t="str">
        <f t="shared" si="33"/>
        <v/>
      </c>
      <c r="O122" s="142" t="str">
        <f t="shared" si="34"/>
        <v/>
      </c>
      <c r="P122" s="143" t="str">
        <f t="shared" si="35"/>
        <v/>
      </c>
    </row>
    <row r="123" spans="1:16" x14ac:dyDescent="0.2">
      <c r="A123" s="73"/>
      <c r="B123" s="88"/>
      <c r="C123" s="75"/>
      <c r="D123" s="75"/>
      <c r="E123" s="75"/>
      <c r="F123" s="75"/>
      <c r="G123" s="75"/>
      <c r="H123" s="140" t="str">
        <f t="shared" si="27"/>
        <v/>
      </c>
      <c r="I123" s="141" t="str">
        <f t="shared" si="28"/>
        <v/>
      </c>
      <c r="J123" s="141" t="str">
        <f t="shared" si="29"/>
        <v/>
      </c>
      <c r="K123" s="141" t="str">
        <f t="shared" si="30"/>
        <v/>
      </c>
      <c r="L123" s="141" t="str">
        <f t="shared" si="31"/>
        <v/>
      </c>
      <c r="M123" s="141" t="str">
        <f t="shared" si="32"/>
        <v/>
      </c>
      <c r="N123" s="142" t="str">
        <f t="shared" si="33"/>
        <v/>
      </c>
      <c r="O123" s="142" t="str">
        <f t="shared" si="34"/>
        <v/>
      </c>
      <c r="P123" s="143" t="str">
        <f t="shared" si="35"/>
        <v/>
      </c>
    </row>
    <row r="124" spans="1:16" x14ac:dyDescent="0.2">
      <c r="A124" s="73"/>
      <c r="B124" s="88"/>
      <c r="C124" s="75"/>
      <c r="D124" s="75"/>
      <c r="E124" s="75"/>
      <c r="F124" s="75"/>
      <c r="G124" s="75"/>
      <c r="H124" s="140" t="str">
        <f t="shared" si="27"/>
        <v/>
      </c>
      <c r="I124" s="141" t="str">
        <f t="shared" si="28"/>
        <v/>
      </c>
      <c r="J124" s="141" t="str">
        <f t="shared" si="29"/>
        <v/>
      </c>
      <c r="K124" s="141" t="str">
        <f t="shared" si="30"/>
        <v/>
      </c>
      <c r="L124" s="141" t="str">
        <f t="shared" si="31"/>
        <v/>
      </c>
      <c r="M124" s="141" t="str">
        <f t="shared" si="32"/>
        <v/>
      </c>
      <c r="N124" s="142" t="str">
        <f t="shared" si="33"/>
        <v/>
      </c>
      <c r="O124" s="142" t="str">
        <f t="shared" si="34"/>
        <v/>
      </c>
      <c r="P124" s="143" t="str">
        <f t="shared" si="35"/>
        <v/>
      </c>
    </row>
    <row r="125" spans="1:16" x14ac:dyDescent="0.2">
      <c r="A125" s="73"/>
      <c r="B125" s="88"/>
      <c r="C125" s="75"/>
      <c r="D125" s="75"/>
      <c r="E125" s="75"/>
      <c r="F125" s="75"/>
      <c r="G125" s="75"/>
      <c r="H125" s="140" t="str">
        <f t="shared" si="27"/>
        <v/>
      </c>
      <c r="I125" s="141" t="str">
        <f t="shared" si="28"/>
        <v/>
      </c>
      <c r="J125" s="141" t="str">
        <f t="shared" si="29"/>
        <v/>
      </c>
      <c r="K125" s="141" t="str">
        <f t="shared" si="30"/>
        <v/>
      </c>
      <c r="L125" s="141" t="str">
        <f t="shared" si="31"/>
        <v/>
      </c>
      <c r="M125" s="141" t="str">
        <f t="shared" si="32"/>
        <v/>
      </c>
      <c r="N125" s="142" t="str">
        <f t="shared" si="33"/>
        <v/>
      </c>
      <c r="O125" s="142" t="str">
        <f t="shared" si="34"/>
        <v/>
      </c>
      <c r="P125" s="143" t="str">
        <f t="shared" si="35"/>
        <v/>
      </c>
    </row>
    <row r="126" spans="1:16" x14ac:dyDescent="0.2">
      <c r="A126" s="73"/>
      <c r="B126" s="88"/>
      <c r="C126" s="75"/>
      <c r="D126" s="75"/>
      <c r="E126" s="75"/>
      <c r="F126" s="75"/>
      <c r="G126" s="75"/>
      <c r="H126" s="140" t="str">
        <f t="shared" si="27"/>
        <v/>
      </c>
      <c r="I126" s="141" t="str">
        <f t="shared" si="28"/>
        <v/>
      </c>
      <c r="J126" s="141" t="str">
        <f t="shared" si="29"/>
        <v/>
      </c>
      <c r="K126" s="141" t="str">
        <f t="shared" si="30"/>
        <v/>
      </c>
      <c r="L126" s="141" t="str">
        <f t="shared" si="31"/>
        <v/>
      </c>
      <c r="M126" s="141" t="str">
        <f t="shared" si="32"/>
        <v/>
      </c>
      <c r="N126" s="142" t="str">
        <f t="shared" si="33"/>
        <v/>
      </c>
      <c r="O126" s="142" t="str">
        <f t="shared" si="34"/>
        <v/>
      </c>
      <c r="P126" s="143" t="str">
        <f t="shared" si="35"/>
        <v/>
      </c>
    </row>
    <row r="127" spans="1:16" x14ac:dyDescent="0.2">
      <c r="A127" s="73"/>
      <c r="B127" s="88"/>
      <c r="C127" s="75"/>
      <c r="D127" s="75"/>
      <c r="E127" s="75"/>
      <c r="F127" s="75"/>
      <c r="G127" s="75"/>
      <c r="H127" s="140" t="str">
        <f t="shared" si="27"/>
        <v/>
      </c>
      <c r="I127" s="141" t="str">
        <f t="shared" si="28"/>
        <v/>
      </c>
      <c r="J127" s="141" t="str">
        <f t="shared" si="29"/>
        <v/>
      </c>
      <c r="K127" s="141" t="str">
        <f t="shared" si="30"/>
        <v/>
      </c>
      <c r="L127" s="141" t="str">
        <f t="shared" si="31"/>
        <v/>
      </c>
      <c r="M127" s="141" t="str">
        <f t="shared" si="32"/>
        <v/>
      </c>
      <c r="N127" s="142" t="str">
        <f t="shared" si="33"/>
        <v/>
      </c>
      <c r="O127" s="142" t="str">
        <f t="shared" si="34"/>
        <v/>
      </c>
      <c r="P127" s="143" t="str">
        <f t="shared" si="35"/>
        <v/>
      </c>
    </row>
    <row r="128" spans="1:16" x14ac:dyDescent="0.2">
      <c r="A128" s="73"/>
      <c r="B128" s="88"/>
      <c r="C128" s="75"/>
      <c r="D128" s="75"/>
      <c r="E128" s="75"/>
      <c r="F128" s="75"/>
      <c r="G128" s="75"/>
      <c r="H128" s="140" t="str">
        <f t="shared" si="27"/>
        <v/>
      </c>
      <c r="I128" s="141" t="str">
        <f t="shared" si="28"/>
        <v/>
      </c>
      <c r="J128" s="141" t="str">
        <f t="shared" si="29"/>
        <v/>
      </c>
      <c r="K128" s="141" t="str">
        <f t="shared" si="30"/>
        <v/>
      </c>
      <c r="L128" s="141" t="str">
        <f t="shared" si="31"/>
        <v/>
      </c>
      <c r="M128" s="141" t="str">
        <f t="shared" si="32"/>
        <v/>
      </c>
      <c r="N128" s="142" t="str">
        <f t="shared" si="33"/>
        <v/>
      </c>
      <c r="O128" s="142" t="str">
        <f t="shared" si="34"/>
        <v/>
      </c>
      <c r="P128" s="143" t="str">
        <f t="shared" si="35"/>
        <v/>
      </c>
    </row>
    <row r="129" spans="1:16" x14ac:dyDescent="0.2">
      <c r="A129" s="73"/>
      <c r="B129" s="88"/>
      <c r="C129" s="75"/>
      <c r="D129" s="75"/>
      <c r="E129" s="75"/>
      <c r="F129" s="75"/>
      <c r="G129" s="75"/>
      <c r="H129" s="140" t="str">
        <f t="shared" si="27"/>
        <v/>
      </c>
      <c r="I129" s="141" t="str">
        <f t="shared" si="28"/>
        <v/>
      </c>
      <c r="J129" s="141" t="str">
        <f t="shared" si="29"/>
        <v/>
      </c>
      <c r="K129" s="141" t="str">
        <f t="shared" si="30"/>
        <v/>
      </c>
      <c r="L129" s="141" t="str">
        <f t="shared" si="31"/>
        <v/>
      </c>
      <c r="M129" s="141" t="str">
        <f t="shared" si="32"/>
        <v/>
      </c>
      <c r="N129" s="142" t="str">
        <f t="shared" si="33"/>
        <v/>
      </c>
      <c r="O129" s="142" t="str">
        <f t="shared" si="34"/>
        <v/>
      </c>
      <c r="P129" s="143" t="str">
        <f t="shared" si="35"/>
        <v/>
      </c>
    </row>
    <row r="130" spans="1:16" ht="15" thickBot="1" x14ac:dyDescent="0.25">
      <c r="A130" s="106"/>
      <c r="B130" s="137"/>
      <c r="C130" s="108"/>
      <c r="D130" s="108"/>
      <c r="E130" s="108"/>
      <c r="F130" s="108"/>
      <c r="G130" s="108"/>
      <c r="H130" s="144" t="str">
        <f t="shared" si="27"/>
        <v/>
      </c>
      <c r="I130" s="145" t="str">
        <f t="shared" si="28"/>
        <v/>
      </c>
      <c r="J130" s="145" t="str">
        <f t="shared" si="29"/>
        <v/>
      </c>
      <c r="K130" s="145" t="str">
        <f t="shared" si="30"/>
        <v/>
      </c>
      <c r="L130" s="145" t="str">
        <f t="shared" si="31"/>
        <v/>
      </c>
      <c r="M130" s="145" t="str">
        <f t="shared" si="32"/>
        <v/>
      </c>
      <c r="N130" s="146" t="str">
        <f t="shared" si="33"/>
        <v/>
      </c>
      <c r="O130" s="146" t="str">
        <f t="shared" si="34"/>
        <v/>
      </c>
      <c r="P130" s="147" t="str">
        <f t="shared" si="35"/>
        <v/>
      </c>
    </row>
  </sheetData>
  <sheetProtection password="DDAD" sheet="1" objects="1" scenarios="1" formatCells="0" formatColumns="0" formatRows="0" insertRows="0" deleteRows="0" sort="0" autoFilter="0" pivotTables="0"/>
  <mergeCells count="12">
    <mergeCell ref="J2:J3"/>
    <mergeCell ref="I2:I3"/>
    <mergeCell ref="A2:A3"/>
    <mergeCell ref="B1:G1"/>
    <mergeCell ref="H1:P1"/>
    <mergeCell ref="N2:N3"/>
    <mergeCell ref="P2:P3"/>
    <mergeCell ref="H2:H3"/>
    <mergeCell ref="K2:K3"/>
    <mergeCell ref="L2:L3"/>
    <mergeCell ref="M2:M3"/>
    <mergeCell ref="O2:O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56"/>
  <sheetViews>
    <sheetView workbookViewId="0">
      <pane xSplit="1" ySplit="3" topLeftCell="D4" activePane="bottomRight" state="frozen"/>
      <selection pane="topRight" activeCell="B1" sqref="B1"/>
      <selection pane="bottomLeft" activeCell="A4" sqref="A4"/>
      <selection pane="bottomRight" activeCell="M8" sqref="M8"/>
    </sheetView>
  </sheetViews>
  <sheetFormatPr defaultColWidth="9" defaultRowHeight="14.25" x14ac:dyDescent="0.2"/>
  <cols>
    <col min="1" max="1" width="11.875" style="2" customWidth="1"/>
    <col min="2" max="2" width="15.875" style="19" customWidth="1"/>
    <col min="3" max="3" width="10.125" style="2" customWidth="1"/>
    <col min="4" max="4" width="11.5" style="2" customWidth="1"/>
    <col min="5" max="5" width="13.125" style="2" customWidth="1"/>
    <col min="6" max="8" width="13.125" style="61" customWidth="1"/>
    <col min="9" max="9" width="11.75" style="2" customWidth="1"/>
    <col min="10" max="10" width="17" style="2" customWidth="1"/>
    <col min="11" max="11" width="16.125" style="2" customWidth="1"/>
    <col min="12" max="12" width="12.125" style="2" customWidth="1"/>
    <col min="13" max="13" width="16.125" style="2" customWidth="1"/>
    <col min="14" max="16384" width="9" style="2"/>
  </cols>
  <sheetData>
    <row r="1" spans="1:13" ht="30" customHeight="1" thickBot="1" x14ac:dyDescent="0.3">
      <c r="A1" s="409" t="s">
        <v>4</v>
      </c>
      <c r="B1" s="410"/>
      <c r="C1" s="410"/>
      <c r="D1" s="410"/>
      <c r="E1" s="410"/>
      <c r="F1" s="410"/>
      <c r="G1" s="410"/>
      <c r="H1" s="410"/>
      <c r="I1" s="411"/>
      <c r="J1" s="237" t="s">
        <v>112</v>
      </c>
      <c r="K1" s="238" t="s">
        <v>33</v>
      </c>
      <c r="L1" s="412" t="s">
        <v>34</v>
      </c>
      <c r="M1" s="413"/>
    </row>
    <row r="2" spans="1:13" s="61" customFormat="1" ht="15" customHeight="1" x14ac:dyDescent="0.2">
      <c r="A2" s="414" t="s">
        <v>116</v>
      </c>
      <c r="B2" s="416" t="s">
        <v>27</v>
      </c>
      <c r="C2" s="418" t="s">
        <v>206</v>
      </c>
      <c r="D2" s="419"/>
      <c r="E2" s="420"/>
      <c r="F2" s="418" t="s">
        <v>207</v>
      </c>
      <c r="G2" s="419"/>
      <c r="H2" s="420"/>
      <c r="I2" s="421" t="s">
        <v>62</v>
      </c>
      <c r="J2" s="425" t="s">
        <v>32</v>
      </c>
      <c r="K2" s="421" t="s">
        <v>117</v>
      </c>
      <c r="L2" s="423" t="s">
        <v>116</v>
      </c>
      <c r="M2" s="423" t="s">
        <v>166</v>
      </c>
    </row>
    <row r="3" spans="1:13" s="4" customFormat="1" ht="28.5" x14ac:dyDescent="0.2">
      <c r="A3" s="415"/>
      <c r="B3" s="417"/>
      <c r="C3" s="224" t="s">
        <v>59</v>
      </c>
      <c r="D3" s="239" t="s">
        <v>60</v>
      </c>
      <c r="E3" s="240" t="s">
        <v>61</v>
      </c>
      <c r="F3" s="224" t="s">
        <v>59</v>
      </c>
      <c r="G3" s="239" t="s">
        <v>60</v>
      </c>
      <c r="H3" s="240" t="s">
        <v>61</v>
      </c>
      <c r="I3" s="422"/>
      <c r="J3" s="426"/>
      <c r="K3" s="422"/>
      <c r="L3" s="424"/>
      <c r="M3" s="424"/>
    </row>
    <row r="4" spans="1:13" x14ac:dyDescent="0.2">
      <c r="A4" s="69"/>
      <c r="B4" s="63"/>
      <c r="C4" s="68"/>
      <c r="D4" s="68"/>
      <c r="E4" s="68"/>
      <c r="F4" s="68"/>
      <c r="G4" s="68"/>
      <c r="H4" s="68"/>
      <c r="I4" s="42"/>
      <c r="J4" s="53" t="str">
        <f>IF(A4="","",(1000*I4)/10000)</f>
        <v/>
      </c>
      <c r="K4" s="169"/>
      <c r="L4" s="49" t="str">
        <f>IF(A4="","",A4)</f>
        <v/>
      </c>
      <c r="M4" s="50" t="str">
        <f>IF(A4="","",J4*K4)</f>
        <v/>
      </c>
    </row>
    <row r="5" spans="1:13" x14ac:dyDescent="0.2">
      <c r="A5" s="43"/>
      <c r="B5" s="41"/>
      <c r="C5" s="42"/>
      <c r="D5" s="42"/>
      <c r="E5" s="42"/>
      <c r="F5" s="68"/>
      <c r="G5" s="68"/>
      <c r="H5" s="68"/>
      <c r="I5" s="42"/>
      <c r="J5" s="54" t="str">
        <f t="shared" ref="J5:J56" si="0">IF(A5="","",(1000*I5)/10000)</f>
        <v/>
      </c>
      <c r="K5" s="160"/>
      <c r="L5" s="51" t="str">
        <f t="shared" ref="L5:L56" si="1">IF(A5="","",A5)</f>
        <v/>
      </c>
      <c r="M5" s="47" t="str">
        <f t="shared" ref="M5:M56" si="2">IF(A5="","",J5*K5)</f>
        <v/>
      </c>
    </row>
    <row r="6" spans="1:13" x14ac:dyDescent="0.2">
      <c r="A6" s="43"/>
      <c r="B6" s="41"/>
      <c r="C6" s="42"/>
      <c r="D6" s="42"/>
      <c r="E6" s="42"/>
      <c r="F6" s="68"/>
      <c r="G6" s="68"/>
      <c r="H6" s="68"/>
      <c r="I6" s="42"/>
      <c r="J6" s="54" t="str">
        <f t="shared" si="0"/>
        <v/>
      </c>
      <c r="K6" s="160"/>
      <c r="L6" s="51" t="str">
        <f t="shared" si="1"/>
        <v/>
      </c>
      <c r="M6" s="47" t="str">
        <f t="shared" si="2"/>
        <v/>
      </c>
    </row>
    <row r="7" spans="1:13" x14ac:dyDescent="0.2">
      <c r="A7" s="43"/>
      <c r="B7" s="41"/>
      <c r="C7" s="42"/>
      <c r="D7" s="42"/>
      <c r="E7" s="42"/>
      <c r="F7" s="68"/>
      <c r="G7" s="68"/>
      <c r="H7" s="68"/>
      <c r="I7" s="42"/>
      <c r="J7" s="54" t="str">
        <f t="shared" si="0"/>
        <v/>
      </c>
      <c r="K7" s="160"/>
      <c r="L7" s="51" t="str">
        <f t="shared" si="1"/>
        <v/>
      </c>
      <c r="M7" s="47" t="str">
        <f t="shared" si="2"/>
        <v/>
      </c>
    </row>
    <row r="8" spans="1:13" x14ac:dyDescent="0.2">
      <c r="A8" s="43"/>
      <c r="B8" s="41"/>
      <c r="C8" s="42"/>
      <c r="D8" s="42"/>
      <c r="E8" s="42"/>
      <c r="F8" s="68"/>
      <c r="G8" s="68"/>
      <c r="H8" s="68"/>
      <c r="I8" s="42"/>
      <c r="J8" s="54" t="str">
        <f t="shared" si="0"/>
        <v/>
      </c>
      <c r="K8" s="160"/>
      <c r="L8" s="51" t="str">
        <f t="shared" si="1"/>
        <v/>
      </c>
      <c r="M8" s="47" t="str">
        <f t="shared" si="2"/>
        <v/>
      </c>
    </row>
    <row r="9" spans="1:13" x14ac:dyDescent="0.2">
      <c r="A9" s="43"/>
      <c r="B9" s="41"/>
      <c r="C9" s="42"/>
      <c r="D9" s="42"/>
      <c r="E9" s="42"/>
      <c r="F9" s="68"/>
      <c r="G9" s="68"/>
      <c r="H9" s="68"/>
      <c r="I9" s="42"/>
      <c r="J9" s="54" t="str">
        <f t="shared" si="0"/>
        <v/>
      </c>
      <c r="K9" s="160"/>
      <c r="L9" s="51" t="str">
        <f t="shared" si="1"/>
        <v/>
      </c>
      <c r="M9" s="47" t="str">
        <f t="shared" si="2"/>
        <v/>
      </c>
    </row>
    <row r="10" spans="1:13" x14ac:dyDescent="0.2">
      <c r="A10" s="43"/>
      <c r="B10" s="41"/>
      <c r="C10" s="42"/>
      <c r="D10" s="42"/>
      <c r="E10" s="42"/>
      <c r="F10" s="68"/>
      <c r="G10" s="68"/>
      <c r="H10" s="68"/>
      <c r="I10" s="42"/>
      <c r="J10" s="54" t="str">
        <f t="shared" si="0"/>
        <v/>
      </c>
      <c r="K10" s="160"/>
      <c r="L10" s="51" t="str">
        <f t="shared" si="1"/>
        <v/>
      </c>
      <c r="M10" s="47" t="str">
        <f t="shared" si="2"/>
        <v/>
      </c>
    </row>
    <row r="11" spans="1:13" x14ac:dyDescent="0.2">
      <c r="A11" s="43"/>
      <c r="B11" s="41"/>
      <c r="C11" s="42"/>
      <c r="D11" s="42"/>
      <c r="E11" s="42"/>
      <c r="F11" s="68"/>
      <c r="G11" s="68"/>
      <c r="H11" s="68"/>
      <c r="I11" s="42"/>
      <c r="J11" s="54" t="str">
        <f t="shared" si="0"/>
        <v/>
      </c>
      <c r="K11" s="160"/>
      <c r="L11" s="51" t="str">
        <f t="shared" si="1"/>
        <v/>
      </c>
      <c r="M11" s="47" t="str">
        <f t="shared" si="2"/>
        <v/>
      </c>
    </row>
    <row r="12" spans="1:13" x14ac:dyDescent="0.2">
      <c r="A12" s="43"/>
      <c r="B12" s="41"/>
      <c r="C12" s="42"/>
      <c r="D12" s="42"/>
      <c r="E12" s="42"/>
      <c r="F12" s="68"/>
      <c r="G12" s="68"/>
      <c r="H12" s="68"/>
      <c r="I12" s="42"/>
      <c r="J12" s="54" t="str">
        <f t="shared" si="0"/>
        <v/>
      </c>
      <c r="K12" s="160"/>
      <c r="L12" s="51" t="str">
        <f t="shared" si="1"/>
        <v/>
      </c>
      <c r="M12" s="47" t="str">
        <f t="shared" si="2"/>
        <v/>
      </c>
    </row>
    <row r="13" spans="1:13" x14ac:dyDescent="0.2">
      <c r="A13" s="43"/>
      <c r="B13" s="41"/>
      <c r="C13" s="42"/>
      <c r="D13" s="42"/>
      <c r="E13" s="42"/>
      <c r="F13" s="68"/>
      <c r="G13" s="68"/>
      <c r="H13" s="68"/>
      <c r="I13" s="42"/>
      <c r="J13" s="54" t="str">
        <f t="shared" si="0"/>
        <v/>
      </c>
      <c r="K13" s="160"/>
      <c r="L13" s="51" t="str">
        <f t="shared" si="1"/>
        <v/>
      </c>
      <c r="M13" s="47" t="str">
        <f t="shared" si="2"/>
        <v/>
      </c>
    </row>
    <row r="14" spans="1:13" x14ac:dyDescent="0.2">
      <c r="A14" s="43"/>
      <c r="B14" s="41"/>
      <c r="C14" s="42"/>
      <c r="D14" s="42"/>
      <c r="E14" s="42"/>
      <c r="F14" s="68"/>
      <c r="G14" s="68"/>
      <c r="H14" s="68"/>
      <c r="I14" s="42"/>
      <c r="J14" s="54" t="str">
        <f t="shared" si="0"/>
        <v/>
      </c>
      <c r="K14" s="160"/>
      <c r="L14" s="51" t="str">
        <f t="shared" si="1"/>
        <v/>
      </c>
      <c r="M14" s="47" t="str">
        <f t="shared" si="2"/>
        <v/>
      </c>
    </row>
    <row r="15" spans="1:13" x14ac:dyDescent="0.2">
      <c r="A15" s="43"/>
      <c r="B15" s="41"/>
      <c r="C15" s="42"/>
      <c r="D15" s="42"/>
      <c r="E15" s="42"/>
      <c r="F15" s="68"/>
      <c r="G15" s="68"/>
      <c r="H15" s="68"/>
      <c r="I15" s="42"/>
      <c r="J15" s="54" t="str">
        <f t="shared" si="0"/>
        <v/>
      </c>
      <c r="K15" s="160"/>
      <c r="L15" s="51" t="str">
        <f t="shared" si="1"/>
        <v/>
      </c>
      <c r="M15" s="47" t="str">
        <f t="shared" si="2"/>
        <v/>
      </c>
    </row>
    <row r="16" spans="1:13" x14ac:dyDescent="0.2">
      <c r="A16" s="43"/>
      <c r="B16" s="41"/>
      <c r="C16" s="42"/>
      <c r="D16" s="42"/>
      <c r="E16" s="42"/>
      <c r="F16" s="68"/>
      <c r="G16" s="68"/>
      <c r="H16" s="68"/>
      <c r="I16" s="42"/>
      <c r="J16" s="54" t="str">
        <f t="shared" si="0"/>
        <v/>
      </c>
      <c r="K16" s="160"/>
      <c r="L16" s="51" t="str">
        <f t="shared" si="1"/>
        <v/>
      </c>
      <c r="M16" s="47" t="str">
        <f t="shared" si="2"/>
        <v/>
      </c>
    </row>
    <row r="17" spans="1:13" x14ac:dyDescent="0.2">
      <c r="A17" s="43"/>
      <c r="B17" s="41"/>
      <c r="C17" s="42"/>
      <c r="D17" s="42"/>
      <c r="E17" s="42"/>
      <c r="F17" s="68"/>
      <c r="G17" s="68"/>
      <c r="H17" s="68"/>
      <c r="I17" s="42"/>
      <c r="J17" s="54" t="str">
        <f t="shared" si="0"/>
        <v/>
      </c>
      <c r="K17" s="160"/>
      <c r="L17" s="51" t="str">
        <f t="shared" si="1"/>
        <v/>
      </c>
      <c r="M17" s="47" t="str">
        <f t="shared" si="2"/>
        <v/>
      </c>
    </row>
    <row r="18" spans="1:13" x14ac:dyDescent="0.2">
      <c r="A18" s="43"/>
      <c r="B18" s="41"/>
      <c r="C18" s="42"/>
      <c r="D18" s="42"/>
      <c r="E18" s="42"/>
      <c r="F18" s="68"/>
      <c r="G18" s="68"/>
      <c r="H18" s="68"/>
      <c r="I18" s="42"/>
      <c r="J18" s="54" t="str">
        <f t="shared" si="0"/>
        <v/>
      </c>
      <c r="K18" s="160"/>
      <c r="L18" s="51" t="str">
        <f t="shared" si="1"/>
        <v/>
      </c>
      <c r="M18" s="47" t="str">
        <f t="shared" si="2"/>
        <v/>
      </c>
    </row>
    <row r="19" spans="1:13" x14ac:dyDescent="0.2">
      <c r="A19" s="43"/>
      <c r="B19" s="41"/>
      <c r="C19" s="42"/>
      <c r="D19" s="42"/>
      <c r="E19" s="42"/>
      <c r="F19" s="68"/>
      <c r="G19" s="68"/>
      <c r="H19" s="68"/>
      <c r="I19" s="42"/>
      <c r="J19" s="54" t="str">
        <f t="shared" si="0"/>
        <v/>
      </c>
      <c r="K19" s="160"/>
      <c r="L19" s="51" t="str">
        <f t="shared" si="1"/>
        <v/>
      </c>
      <c r="M19" s="47" t="str">
        <f t="shared" si="2"/>
        <v/>
      </c>
    </row>
    <row r="20" spans="1:13" x14ac:dyDescent="0.2">
      <c r="A20" s="43"/>
      <c r="B20" s="41"/>
      <c r="C20" s="42"/>
      <c r="D20" s="42"/>
      <c r="E20" s="42"/>
      <c r="F20" s="68"/>
      <c r="G20" s="68"/>
      <c r="H20" s="68"/>
      <c r="I20" s="42"/>
      <c r="J20" s="54" t="str">
        <f t="shared" si="0"/>
        <v/>
      </c>
      <c r="K20" s="160"/>
      <c r="L20" s="51" t="str">
        <f t="shared" si="1"/>
        <v/>
      </c>
      <c r="M20" s="47" t="str">
        <f t="shared" si="2"/>
        <v/>
      </c>
    </row>
    <row r="21" spans="1:13" x14ac:dyDescent="0.2">
      <c r="A21" s="43"/>
      <c r="B21" s="41"/>
      <c r="C21" s="42"/>
      <c r="D21" s="42"/>
      <c r="E21" s="42"/>
      <c r="F21" s="68"/>
      <c r="G21" s="68"/>
      <c r="H21" s="68"/>
      <c r="I21" s="42"/>
      <c r="J21" s="54" t="str">
        <f t="shared" si="0"/>
        <v/>
      </c>
      <c r="K21" s="160"/>
      <c r="L21" s="51" t="str">
        <f t="shared" si="1"/>
        <v/>
      </c>
      <c r="M21" s="47" t="str">
        <f t="shared" si="2"/>
        <v/>
      </c>
    </row>
    <row r="22" spans="1:13" x14ac:dyDescent="0.2">
      <c r="A22" s="43"/>
      <c r="B22" s="41"/>
      <c r="C22" s="42"/>
      <c r="D22" s="42"/>
      <c r="E22" s="42"/>
      <c r="F22" s="68"/>
      <c r="G22" s="68"/>
      <c r="H22" s="68"/>
      <c r="I22" s="42"/>
      <c r="J22" s="54" t="str">
        <f t="shared" si="0"/>
        <v/>
      </c>
      <c r="K22" s="160"/>
      <c r="L22" s="51" t="str">
        <f t="shared" si="1"/>
        <v/>
      </c>
      <c r="M22" s="47" t="str">
        <f t="shared" si="2"/>
        <v/>
      </c>
    </row>
    <row r="23" spans="1:13" x14ac:dyDescent="0.2">
      <c r="A23" s="43"/>
      <c r="B23" s="41"/>
      <c r="C23" s="42"/>
      <c r="D23" s="42"/>
      <c r="E23" s="42"/>
      <c r="F23" s="68"/>
      <c r="G23" s="68"/>
      <c r="H23" s="68"/>
      <c r="I23" s="42"/>
      <c r="J23" s="54" t="str">
        <f t="shared" si="0"/>
        <v/>
      </c>
      <c r="K23" s="160"/>
      <c r="L23" s="51" t="str">
        <f t="shared" si="1"/>
        <v/>
      </c>
      <c r="M23" s="47" t="str">
        <f t="shared" si="2"/>
        <v/>
      </c>
    </row>
    <row r="24" spans="1:13" x14ac:dyDescent="0.2">
      <c r="A24" s="43"/>
      <c r="B24" s="41"/>
      <c r="C24" s="42"/>
      <c r="D24" s="42"/>
      <c r="E24" s="42"/>
      <c r="F24" s="68"/>
      <c r="G24" s="68"/>
      <c r="H24" s="68"/>
      <c r="I24" s="42"/>
      <c r="J24" s="54" t="str">
        <f t="shared" si="0"/>
        <v/>
      </c>
      <c r="K24" s="160"/>
      <c r="L24" s="51" t="str">
        <f t="shared" si="1"/>
        <v/>
      </c>
      <c r="M24" s="47" t="str">
        <f t="shared" si="2"/>
        <v/>
      </c>
    </row>
    <row r="25" spans="1:13" x14ac:dyDescent="0.2">
      <c r="A25" s="43"/>
      <c r="B25" s="41"/>
      <c r="C25" s="42"/>
      <c r="D25" s="42"/>
      <c r="E25" s="42"/>
      <c r="F25" s="68"/>
      <c r="G25" s="68"/>
      <c r="H25" s="68"/>
      <c r="I25" s="42"/>
      <c r="J25" s="54" t="str">
        <f t="shared" si="0"/>
        <v/>
      </c>
      <c r="K25" s="160"/>
      <c r="L25" s="51" t="str">
        <f t="shared" si="1"/>
        <v/>
      </c>
      <c r="M25" s="47" t="str">
        <f t="shared" si="2"/>
        <v/>
      </c>
    </row>
    <row r="26" spans="1:13" x14ac:dyDescent="0.2">
      <c r="A26" s="43"/>
      <c r="B26" s="41"/>
      <c r="C26" s="42"/>
      <c r="D26" s="42"/>
      <c r="E26" s="42"/>
      <c r="F26" s="68"/>
      <c r="G26" s="68"/>
      <c r="H26" s="68"/>
      <c r="I26" s="42"/>
      <c r="J26" s="54" t="str">
        <f t="shared" si="0"/>
        <v/>
      </c>
      <c r="K26" s="160"/>
      <c r="L26" s="51" t="str">
        <f t="shared" si="1"/>
        <v/>
      </c>
      <c r="M26" s="47" t="str">
        <f t="shared" si="2"/>
        <v/>
      </c>
    </row>
    <row r="27" spans="1:13" x14ac:dyDescent="0.2">
      <c r="A27" s="43"/>
      <c r="B27" s="41"/>
      <c r="C27" s="42"/>
      <c r="D27" s="42"/>
      <c r="E27" s="42"/>
      <c r="F27" s="68"/>
      <c r="G27" s="68"/>
      <c r="H27" s="68"/>
      <c r="I27" s="42"/>
      <c r="J27" s="54" t="str">
        <f t="shared" si="0"/>
        <v/>
      </c>
      <c r="K27" s="160"/>
      <c r="L27" s="51" t="str">
        <f t="shared" si="1"/>
        <v/>
      </c>
      <c r="M27" s="47" t="str">
        <f t="shared" si="2"/>
        <v/>
      </c>
    </row>
    <row r="28" spans="1:13" x14ac:dyDescent="0.2">
      <c r="A28" s="43"/>
      <c r="B28" s="41"/>
      <c r="C28" s="42"/>
      <c r="D28" s="42"/>
      <c r="E28" s="42"/>
      <c r="F28" s="68"/>
      <c r="G28" s="68"/>
      <c r="H28" s="68"/>
      <c r="I28" s="42"/>
      <c r="J28" s="54" t="str">
        <f t="shared" si="0"/>
        <v/>
      </c>
      <c r="K28" s="160"/>
      <c r="L28" s="51" t="str">
        <f t="shared" si="1"/>
        <v/>
      </c>
      <c r="M28" s="47" t="str">
        <f t="shared" si="2"/>
        <v/>
      </c>
    </row>
    <row r="29" spans="1:13" x14ac:dyDescent="0.2">
      <c r="A29" s="43"/>
      <c r="B29" s="41"/>
      <c r="C29" s="42"/>
      <c r="D29" s="42"/>
      <c r="E29" s="42"/>
      <c r="F29" s="68"/>
      <c r="G29" s="68"/>
      <c r="H29" s="68"/>
      <c r="I29" s="42"/>
      <c r="J29" s="54" t="str">
        <f t="shared" si="0"/>
        <v/>
      </c>
      <c r="K29" s="160"/>
      <c r="L29" s="51" t="str">
        <f t="shared" si="1"/>
        <v/>
      </c>
      <c r="M29" s="47" t="str">
        <f t="shared" si="2"/>
        <v/>
      </c>
    </row>
    <row r="30" spans="1:13" x14ac:dyDescent="0.2">
      <c r="A30" s="43"/>
      <c r="B30" s="41"/>
      <c r="C30" s="42"/>
      <c r="D30" s="42"/>
      <c r="E30" s="42"/>
      <c r="F30" s="68"/>
      <c r="G30" s="68"/>
      <c r="H30" s="68"/>
      <c r="I30" s="42"/>
      <c r="J30" s="54" t="str">
        <f t="shared" si="0"/>
        <v/>
      </c>
      <c r="K30" s="160"/>
      <c r="L30" s="51" t="str">
        <f t="shared" si="1"/>
        <v/>
      </c>
      <c r="M30" s="47" t="str">
        <f t="shared" si="2"/>
        <v/>
      </c>
    </row>
    <row r="31" spans="1:13" x14ac:dyDescent="0.2">
      <c r="A31" s="43"/>
      <c r="B31" s="41"/>
      <c r="C31" s="42"/>
      <c r="D31" s="42"/>
      <c r="E31" s="42"/>
      <c r="F31" s="68"/>
      <c r="G31" s="68"/>
      <c r="H31" s="68"/>
      <c r="I31" s="42"/>
      <c r="J31" s="54" t="str">
        <f t="shared" si="0"/>
        <v/>
      </c>
      <c r="K31" s="160"/>
      <c r="L31" s="51" t="str">
        <f t="shared" si="1"/>
        <v/>
      </c>
      <c r="M31" s="47" t="str">
        <f t="shared" si="2"/>
        <v/>
      </c>
    </row>
    <row r="32" spans="1:13" x14ac:dyDescent="0.2">
      <c r="A32" s="43"/>
      <c r="B32" s="41"/>
      <c r="C32" s="42"/>
      <c r="D32" s="42"/>
      <c r="E32" s="42"/>
      <c r="F32" s="68"/>
      <c r="G32" s="68"/>
      <c r="H32" s="68"/>
      <c r="I32" s="42"/>
      <c r="J32" s="54" t="str">
        <f t="shared" si="0"/>
        <v/>
      </c>
      <c r="K32" s="160"/>
      <c r="L32" s="51" t="str">
        <f t="shared" si="1"/>
        <v/>
      </c>
      <c r="M32" s="47" t="str">
        <f t="shared" si="2"/>
        <v/>
      </c>
    </row>
    <row r="33" spans="1:13" x14ac:dyDescent="0.2">
      <c r="A33" s="65"/>
      <c r="B33" s="63"/>
      <c r="C33" s="64"/>
      <c r="D33" s="64"/>
      <c r="E33" s="64"/>
      <c r="F33" s="68"/>
      <c r="G33" s="68"/>
      <c r="H33" s="68"/>
      <c r="I33" s="64"/>
      <c r="J33" s="54" t="str">
        <f t="shared" si="0"/>
        <v/>
      </c>
      <c r="K33" s="160"/>
      <c r="L33" s="51" t="str">
        <f t="shared" si="1"/>
        <v/>
      </c>
      <c r="M33" s="47" t="str">
        <f t="shared" si="2"/>
        <v/>
      </c>
    </row>
    <row r="34" spans="1:13" x14ac:dyDescent="0.2">
      <c r="A34" s="65"/>
      <c r="B34" s="63"/>
      <c r="C34" s="64"/>
      <c r="D34" s="64"/>
      <c r="E34" s="64"/>
      <c r="F34" s="68"/>
      <c r="G34" s="68"/>
      <c r="H34" s="68"/>
      <c r="I34" s="64"/>
      <c r="J34" s="54" t="str">
        <f t="shared" si="0"/>
        <v/>
      </c>
      <c r="K34" s="160"/>
      <c r="L34" s="51" t="str">
        <f t="shared" si="1"/>
        <v/>
      </c>
      <c r="M34" s="47" t="str">
        <f t="shared" si="2"/>
        <v/>
      </c>
    </row>
    <row r="35" spans="1:13" x14ac:dyDescent="0.2">
      <c r="A35" s="65"/>
      <c r="B35" s="63"/>
      <c r="C35" s="64"/>
      <c r="D35" s="64"/>
      <c r="E35" s="64"/>
      <c r="F35" s="68"/>
      <c r="G35" s="68"/>
      <c r="H35" s="68"/>
      <c r="I35" s="64"/>
      <c r="J35" s="54" t="str">
        <f t="shared" si="0"/>
        <v/>
      </c>
      <c r="K35" s="160"/>
      <c r="L35" s="51" t="str">
        <f t="shared" si="1"/>
        <v/>
      </c>
      <c r="M35" s="47" t="str">
        <f t="shared" si="2"/>
        <v/>
      </c>
    </row>
    <row r="36" spans="1:13" x14ac:dyDescent="0.2">
      <c r="A36" s="65"/>
      <c r="B36" s="63"/>
      <c r="C36" s="64"/>
      <c r="D36" s="64"/>
      <c r="E36" s="64"/>
      <c r="F36" s="68"/>
      <c r="G36" s="68"/>
      <c r="H36" s="68"/>
      <c r="I36" s="64"/>
      <c r="J36" s="54" t="str">
        <f t="shared" si="0"/>
        <v/>
      </c>
      <c r="K36" s="160"/>
      <c r="L36" s="51" t="str">
        <f t="shared" si="1"/>
        <v/>
      </c>
      <c r="M36" s="47" t="str">
        <f t="shared" si="2"/>
        <v/>
      </c>
    </row>
    <row r="37" spans="1:13" x14ac:dyDescent="0.2">
      <c r="A37" s="65"/>
      <c r="B37" s="63"/>
      <c r="C37" s="64"/>
      <c r="D37" s="64"/>
      <c r="E37" s="64"/>
      <c r="F37" s="68"/>
      <c r="G37" s="68"/>
      <c r="H37" s="68"/>
      <c r="I37" s="64"/>
      <c r="J37" s="54" t="str">
        <f t="shared" si="0"/>
        <v/>
      </c>
      <c r="K37" s="160"/>
      <c r="L37" s="51" t="str">
        <f t="shared" si="1"/>
        <v/>
      </c>
      <c r="M37" s="47" t="str">
        <f t="shared" si="2"/>
        <v/>
      </c>
    </row>
    <row r="38" spans="1:13" x14ac:dyDescent="0.2">
      <c r="A38" s="65"/>
      <c r="B38" s="63"/>
      <c r="C38" s="64"/>
      <c r="D38" s="64"/>
      <c r="E38" s="64"/>
      <c r="F38" s="68"/>
      <c r="G38" s="68"/>
      <c r="H38" s="68"/>
      <c r="I38" s="64"/>
      <c r="J38" s="54" t="str">
        <f t="shared" si="0"/>
        <v/>
      </c>
      <c r="K38" s="160"/>
      <c r="L38" s="51" t="str">
        <f t="shared" si="1"/>
        <v/>
      </c>
      <c r="M38" s="47" t="str">
        <f t="shared" si="2"/>
        <v/>
      </c>
    </row>
    <row r="39" spans="1:13" x14ac:dyDescent="0.2">
      <c r="A39" s="65"/>
      <c r="B39" s="63"/>
      <c r="C39" s="64"/>
      <c r="D39" s="64"/>
      <c r="E39" s="64"/>
      <c r="F39" s="68"/>
      <c r="G39" s="68"/>
      <c r="H39" s="68"/>
      <c r="I39" s="64"/>
      <c r="J39" s="54" t="str">
        <f t="shared" si="0"/>
        <v/>
      </c>
      <c r="K39" s="160"/>
      <c r="L39" s="51" t="str">
        <f t="shared" si="1"/>
        <v/>
      </c>
      <c r="M39" s="47" t="str">
        <f t="shared" si="2"/>
        <v/>
      </c>
    </row>
    <row r="40" spans="1:13" x14ac:dyDescent="0.2">
      <c r="A40" s="65"/>
      <c r="B40" s="63"/>
      <c r="C40" s="64"/>
      <c r="D40" s="64"/>
      <c r="E40" s="64"/>
      <c r="F40" s="68"/>
      <c r="G40" s="68"/>
      <c r="H40" s="68"/>
      <c r="I40" s="64"/>
      <c r="J40" s="54" t="str">
        <f t="shared" si="0"/>
        <v/>
      </c>
      <c r="K40" s="160"/>
      <c r="L40" s="51" t="str">
        <f t="shared" si="1"/>
        <v/>
      </c>
      <c r="M40" s="47" t="str">
        <f t="shared" si="2"/>
        <v/>
      </c>
    </row>
    <row r="41" spans="1:13" x14ac:dyDescent="0.2">
      <c r="A41" s="65"/>
      <c r="B41" s="63"/>
      <c r="C41" s="64"/>
      <c r="D41" s="64"/>
      <c r="E41" s="64"/>
      <c r="F41" s="68"/>
      <c r="G41" s="68"/>
      <c r="H41" s="68"/>
      <c r="I41" s="64"/>
      <c r="J41" s="54" t="str">
        <f t="shared" si="0"/>
        <v/>
      </c>
      <c r="K41" s="160"/>
      <c r="L41" s="51" t="str">
        <f t="shared" si="1"/>
        <v/>
      </c>
      <c r="M41" s="47" t="str">
        <f t="shared" si="2"/>
        <v/>
      </c>
    </row>
    <row r="42" spans="1:13" x14ac:dyDescent="0.2">
      <c r="A42" s="65"/>
      <c r="B42" s="63"/>
      <c r="C42" s="64"/>
      <c r="D42" s="64"/>
      <c r="E42" s="64"/>
      <c r="F42" s="68"/>
      <c r="G42" s="68"/>
      <c r="H42" s="68"/>
      <c r="I42" s="64"/>
      <c r="J42" s="54" t="str">
        <f t="shared" si="0"/>
        <v/>
      </c>
      <c r="K42" s="160"/>
      <c r="L42" s="51" t="str">
        <f t="shared" si="1"/>
        <v/>
      </c>
      <c r="M42" s="47" t="str">
        <f t="shared" si="2"/>
        <v/>
      </c>
    </row>
    <row r="43" spans="1:13" x14ac:dyDescent="0.2">
      <c r="A43" s="65"/>
      <c r="B43" s="63"/>
      <c r="C43" s="64"/>
      <c r="D43" s="64"/>
      <c r="E43" s="64"/>
      <c r="F43" s="68"/>
      <c r="G43" s="68"/>
      <c r="H43" s="68"/>
      <c r="I43" s="64"/>
      <c r="J43" s="54" t="str">
        <f t="shared" si="0"/>
        <v/>
      </c>
      <c r="K43" s="160"/>
      <c r="L43" s="51" t="str">
        <f t="shared" si="1"/>
        <v/>
      </c>
      <c r="M43" s="47" t="str">
        <f t="shared" si="2"/>
        <v/>
      </c>
    </row>
    <row r="44" spans="1:13" x14ac:dyDescent="0.2">
      <c r="A44" s="65"/>
      <c r="B44" s="63"/>
      <c r="C44" s="64"/>
      <c r="D44" s="64"/>
      <c r="E44" s="64"/>
      <c r="F44" s="68"/>
      <c r="G44" s="68"/>
      <c r="H44" s="68"/>
      <c r="I44" s="64"/>
      <c r="J44" s="54" t="str">
        <f t="shared" si="0"/>
        <v/>
      </c>
      <c r="K44" s="160"/>
      <c r="L44" s="51" t="str">
        <f t="shared" si="1"/>
        <v/>
      </c>
      <c r="M44" s="47" t="str">
        <f t="shared" si="2"/>
        <v/>
      </c>
    </row>
    <row r="45" spans="1:13" x14ac:dyDescent="0.2">
      <c r="A45" s="65"/>
      <c r="B45" s="63"/>
      <c r="C45" s="64"/>
      <c r="D45" s="64"/>
      <c r="E45" s="64"/>
      <c r="F45" s="68"/>
      <c r="G45" s="68"/>
      <c r="H45" s="68"/>
      <c r="I45" s="64"/>
      <c r="J45" s="54" t="str">
        <f t="shared" si="0"/>
        <v/>
      </c>
      <c r="K45" s="160"/>
      <c r="L45" s="51" t="str">
        <f t="shared" si="1"/>
        <v/>
      </c>
      <c r="M45" s="47" t="str">
        <f t="shared" si="2"/>
        <v/>
      </c>
    </row>
    <row r="46" spans="1:13" x14ac:dyDescent="0.2">
      <c r="A46" s="65"/>
      <c r="B46" s="63"/>
      <c r="C46" s="64"/>
      <c r="D46" s="64"/>
      <c r="E46" s="64"/>
      <c r="F46" s="68"/>
      <c r="G46" s="68"/>
      <c r="H46" s="68"/>
      <c r="I46" s="64"/>
      <c r="J46" s="54" t="str">
        <f t="shared" si="0"/>
        <v/>
      </c>
      <c r="K46" s="160"/>
      <c r="L46" s="51" t="str">
        <f t="shared" si="1"/>
        <v/>
      </c>
      <c r="M46" s="47" t="str">
        <f t="shared" si="2"/>
        <v/>
      </c>
    </row>
    <row r="47" spans="1:13" x14ac:dyDescent="0.2">
      <c r="A47" s="65"/>
      <c r="B47" s="63"/>
      <c r="C47" s="64"/>
      <c r="D47" s="64"/>
      <c r="E47" s="64"/>
      <c r="F47" s="68"/>
      <c r="G47" s="68"/>
      <c r="H47" s="68"/>
      <c r="I47" s="64"/>
      <c r="J47" s="54" t="str">
        <f t="shared" si="0"/>
        <v/>
      </c>
      <c r="K47" s="160"/>
      <c r="L47" s="51" t="str">
        <f t="shared" si="1"/>
        <v/>
      </c>
      <c r="M47" s="47" t="str">
        <f t="shared" si="2"/>
        <v/>
      </c>
    </row>
    <row r="48" spans="1:13" x14ac:dyDescent="0.2">
      <c r="A48" s="65"/>
      <c r="B48" s="63"/>
      <c r="C48" s="64"/>
      <c r="D48" s="64"/>
      <c r="E48" s="64"/>
      <c r="F48" s="68"/>
      <c r="G48" s="68"/>
      <c r="H48" s="68"/>
      <c r="I48" s="64"/>
      <c r="J48" s="54" t="str">
        <f t="shared" si="0"/>
        <v/>
      </c>
      <c r="K48" s="160"/>
      <c r="L48" s="51" t="str">
        <f t="shared" si="1"/>
        <v/>
      </c>
      <c r="M48" s="47" t="str">
        <f t="shared" si="2"/>
        <v/>
      </c>
    </row>
    <row r="49" spans="1:13" x14ac:dyDescent="0.2">
      <c r="A49" s="65"/>
      <c r="B49" s="63"/>
      <c r="C49" s="64"/>
      <c r="D49" s="64"/>
      <c r="E49" s="64"/>
      <c r="F49" s="68"/>
      <c r="G49" s="68"/>
      <c r="H49" s="68"/>
      <c r="I49" s="64"/>
      <c r="J49" s="54" t="str">
        <f t="shared" si="0"/>
        <v/>
      </c>
      <c r="K49" s="160"/>
      <c r="L49" s="51" t="str">
        <f t="shared" si="1"/>
        <v/>
      </c>
      <c r="M49" s="47" t="str">
        <f t="shared" si="2"/>
        <v/>
      </c>
    </row>
    <row r="50" spans="1:13" x14ac:dyDescent="0.2">
      <c r="A50" s="65"/>
      <c r="B50" s="63"/>
      <c r="C50" s="64"/>
      <c r="D50" s="64"/>
      <c r="E50" s="64"/>
      <c r="F50" s="68"/>
      <c r="G50" s="68"/>
      <c r="H50" s="68"/>
      <c r="I50" s="64"/>
      <c r="J50" s="54" t="str">
        <f t="shared" si="0"/>
        <v/>
      </c>
      <c r="K50" s="160"/>
      <c r="L50" s="51" t="str">
        <f t="shared" si="1"/>
        <v/>
      </c>
      <c r="M50" s="47" t="str">
        <f t="shared" si="2"/>
        <v/>
      </c>
    </row>
    <row r="51" spans="1:13" x14ac:dyDescent="0.2">
      <c r="A51" s="65"/>
      <c r="B51" s="63"/>
      <c r="C51" s="64"/>
      <c r="D51" s="64"/>
      <c r="E51" s="64"/>
      <c r="F51" s="68"/>
      <c r="G51" s="68"/>
      <c r="H51" s="68"/>
      <c r="I51" s="64"/>
      <c r="J51" s="54" t="str">
        <f t="shared" si="0"/>
        <v/>
      </c>
      <c r="K51" s="160"/>
      <c r="L51" s="51" t="str">
        <f t="shared" si="1"/>
        <v/>
      </c>
      <c r="M51" s="47" t="str">
        <f t="shared" si="2"/>
        <v/>
      </c>
    </row>
    <row r="52" spans="1:13" x14ac:dyDescent="0.2">
      <c r="A52" s="65"/>
      <c r="B52" s="63"/>
      <c r="C52" s="64"/>
      <c r="D52" s="64"/>
      <c r="E52" s="64"/>
      <c r="F52" s="68"/>
      <c r="G52" s="68"/>
      <c r="H52" s="68"/>
      <c r="I52" s="64"/>
      <c r="J52" s="54" t="str">
        <f t="shared" si="0"/>
        <v/>
      </c>
      <c r="K52" s="160"/>
      <c r="L52" s="51" t="str">
        <f t="shared" si="1"/>
        <v/>
      </c>
      <c r="M52" s="47" t="str">
        <f t="shared" si="2"/>
        <v/>
      </c>
    </row>
    <row r="53" spans="1:13" x14ac:dyDescent="0.2">
      <c r="A53" s="43"/>
      <c r="B53" s="41"/>
      <c r="C53" s="42"/>
      <c r="D53" s="42"/>
      <c r="E53" s="42"/>
      <c r="F53" s="68"/>
      <c r="G53" s="68"/>
      <c r="H53" s="68"/>
      <c r="I53" s="42"/>
      <c r="J53" s="54" t="str">
        <f t="shared" si="0"/>
        <v/>
      </c>
      <c r="K53" s="42"/>
      <c r="L53" s="51" t="str">
        <f t="shared" si="1"/>
        <v/>
      </c>
      <c r="M53" s="47" t="str">
        <f t="shared" si="2"/>
        <v/>
      </c>
    </row>
    <row r="54" spans="1:13" x14ac:dyDescent="0.2">
      <c r="A54" s="43"/>
      <c r="B54" s="41"/>
      <c r="C54" s="42"/>
      <c r="D54" s="42"/>
      <c r="E54" s="42"/>
      <c r="F54" s="68"/>
      <c r="G54" s="68"/>
      <c r="H54" s="68"/>
      <c r="I54" s="42"/>
      <c r="J54" s="54" t="str">
        <f t="shared" si="0"/>
        <v/>
      </c>
      <c r="K54" s="42"/>
      <c r="L54" s="51" t="str">
        <f t="shared" si="1"/>
        <v/>
      </c>
      <c r="M54" s="47" t="str">
        <f t="shared" si="2"/>
        <v/>
      </c>
    </row>
    <row r="55" spans="1:13" x14ac:dyDescent="0.2">
      <c r="A55" s="43"/>
      <c r="B55" s="41"/>
      <c r="C55" s="42"/>
      <c r="D55" s="42"/>
      <c r="E55" s="42"/>
      <c r="F55" s="68"/>
      <c r="G55" s="68"/>
      <c r="H55" s="68"/>
      <c r="I55" s="42"/>
      <c r="J55" s="54" t="str">
        <f t="shared" si="0"/>
        <v/>
      </c>
      <c r="K55" s="42"/>
      <c r="L55" s="51" t="str">
        <f t="shared" si="1"/>
        <v/>
      </c>
      <c r="M55" s="47" t="str">
        <f t="shared" si="2"/>
        <v/>
      </c>
    </row>
    <row r="56" spans="1:13" ht="15" thickBot="1" x14ac:dyDescent="0.25">
      <c r="A56" s="44"/>
      <c r="B56" s="45"/>
      <c r="C56" s="46"/>
      <c r="D56" s="46"/>
      <c r="E56" s="46"/>
      <c r="F56" s="46"/>
      <c r="G56" s="46"/>
      <c r="H56" s="46"/>
      <c r="I56" s="46"/>
      <c r="J56" s="55" t="str">
        <f t="shared" si="0"/>
        <v/>
      </c>
      <c r="K56" s="46"/>
      <c r="L56" s="52" t="str">
        <f t="shared" si="1"/>
        <v/>
      </c>
      <c r="M56" s="48" t="str">
        <f t="shared" si="2"/>
        <v/>
      </c>
    </row>
  </sheetData>
  <sheetProtection password="DDAD" sheet="1" objects="1" scenarios="1" formatCells="0" formatColumns="0" formatRows="0" insertRows="0" deleteRows="0" sort="0" autoFilter="0" pivotTables="0"/>
  <mergeCells count="11">
    <mergeCell ref="A1:I1"/>
    <mergeCell ref="L1:M1"/>
    <mergeCell ref="A2:A3"/>
    <mergeCell ref="B2:B3"/>
    <mergeCell ref="C2:E2"/>
    <mergeCell ref="F2:H2"/>
    <mergeCell ref="I2:I3"/>
    <mergeCell ref="L2:L3"/>
    <mergeCell ref="M2:M3"/>
    <mergeCell ref="K2:K3"/>
    <mergeCell ref="J2:J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20"/>
  <sheetViews>
    <sheetView workbookViewId="0">
      <pane xSplit="1" ySplit="2" topLeftCell="B3" activePane="bottomRight" state="frozen"/>
      <selection pane="topRight" activeCell="B1" sqref="B1"/>
      <selection pane="bottomLeft" activeCell="A3" sqref="A3"/>
      <selection pane="bottomRight" activeCell="M28" sqref="M28"/>
    </sheetView>
  </sheetViews>
  <sheetFormatPr defaultColWidth="9" defaultRowHeight="14.25" x14ac:dyDescent="0.2"/>
  <cols>
    <col min="1" max="1" width="12.625" style="2" customWidth="1"/>
    <col min="2" max="2" width="12.625" style="61" customWidth="1"/>
    <col min="3" max="3" width="13.875" style="2" customWidth="1"/>
    <col min="4" max="4" width="14.125" style="25" customWidth="1"/>
    <col min="5" max="5" width="9.25" style="2" customWidth="1"/>
    <col min="6" max="6" width="20.125" style="27" customWidth="1"/>
    <col min="7" max="7" width="8" style="2" customWidth="1"/>
    <col min="8" max="8" width="25.75" style="61" customWidth="1"/>
    <col min="9" max="9" width="13.125" style="2" customWidth="1"/>
    <col min="10" max="11" width="11.625" style="291" customWidth="1"/>
    <col min="12" max="12" width="18" style="291" customWidth="1"/>
    <col min="13" max="13" width="11.625" style="2" customWidth="1"/>
    <col min="14" max="14" width="14.75" style="2" customWidth="1"/>
    <col min="15" max="16384" width="9" style="2"/>
  </cols>
  <sheetData>
    <row r="1" spans="1:15" ht="15.75" thickBot="1" x14ac:dyDescent="0.3">
      <c r="A1" s="409" t="s">
        <v>4</v>
      </c>
      <c r="B1" s="410"/>
      <c r="C1" s="410"/>
      <c r="D1" s="410"/>
      <c r="E1" s="410"/>
      <c r="F1" s="411"/>
      <c r="G1" s="409" t="s">
        <v>40</v>
      </c>
      <c r="H1" s="410"/>
      <c r="I1" s="411"/>
      <c r="J1" s="280" t="s">
        <v>113</v>
      </c>
      <c r="K1" s="281"/>
      <c r="L1" s="282" t="s">
        <v>114</v>
      </c>
      <c r="M1" s="412" t="s">
        <v>115</v>
      </c>
      <c r="N1" s="413"/>
    </row>
    <row r="2" spans="1:15" ht="85.5" x14ac:dyDescent="0.2">
      <c r="A2" s="241" t="s">
        <v>251</v>
      </c>
      <c r="B2" s="254" t="s">
        <v>250</v>
      </c>
      <c r="C2" s="224" t="s">
        <v>108</v>
      </c>
      <c r="D2" s="242" t="s">
        <v>109</v>
      </c>
      <c r="E2" s="224" t="s">
        <v>7</v>
      </c>
      <c r="F2" s="243" t="s">
        <v>110</v>
      </c>
      <c r="G2" s="244" t="s">
        <v>8</v>
      </c>
      <c r="H2" s="244" t="s">
        <v>178</v>
      </c>
      <c r="I2" s="245" t="s">
        <v>156</v>
      </c>
      <c r="J2" s="283" t="s">
        <v>13</v>
      </c>
      <c r="K2" s="283" t="s">
        <v>91</v>
      </c>
      <c r="L2" s="284" t="s">
        <v>90</v>
      </c>
      <c r="M2" s="246" t="s">
        <v>249</v>
      </c>
      <c r="N2" s="247" t="s">
        <v>248</v>
      </c>
      <c r="O2" s="247" t="s">
        <v>252</v>
      </c>
    </row>
    <row r="3" spans="1:15" x14ac:dyDescent="0.2">
      <c r="A3" s="69">
        <v>1</v>
      </c>
      <c r="B3" s="68">
        <v>50</v>
      </c>
      <c r="C3" s="68"/>
      <c r="D3" s="71"/>
      <c r="E3" s="68">
        <v>18</v>
      </c>
      <c r="F3" s="72"/>
      <c r="G3" s="70">
        <v>0.45</v>
      </c>
      <c r="H3" s="68"/>
      <c r="I3" s="59">
        <f>IF(A3="","",IF(G3="",IF(H3="America",0.6,IF(H3="Africa",0.5,IF(H3="Asia",0.57))),G3))</f>
        <v>0.45</v>
      </c>
      <c r="J3" s="285">
        <f>IF(A3="","",IF(G3="",I3*EXP(-1.499+(2.148*LN(E3))+(0.207*(LN(E3))^2)-(0.0281*(LN(E3))^3)),G3*EXP(-1.499+(2.148*LN(E3))+(0.207*(LN(E3))^2)-(0.0281*(LN(E3))^3))))</f>
        <v>142.85253739583359</v>
      </c>
      <c r="K3" s="285">
        <f>IF(A3="","",(J3/1000)/2)</f>
        <v>7.1426268697916795E-2</v>
      </c>
      <c r="L3" s="286">
        <f t="shared" ref="L3:L34" si="0">IF(A3="","",IF(A3=A2,K3+L2,K3))</f>
        <v>7.1426268697916795E-2</v>
      </c>
      <c r="M3" s="51" t="str">
        <f t="shared" ref="M3:M34" si="1">IF(A3="","",IF($A3=$A4,"",$A3))</f>
        <v/>
      </c>
      <c r="N3" s="66" t="str">
        <f t="shared" ref="N3:N29" si="2">IF(M3="","",L3)</f>
        <v/>
      </c>
      <c r="O3" s="61" t="str">
        <f t="shared" ref="O3:O34" si="3">IF(N3="","",(N3*2)/(B3*0.001))</f>
        <v/>
      </c>
    </row>
    <row r="4" spans="1:15" x14ac:dyDescent="0.2">
      <c r="A4" s="69">
        <v>1</v>
      </c>
      <c r="B4" s="68">
        <v>50</v>
      </c>
      <c r="C4" s="68"/>
      <c r="D4" s="71"/>
      <c r="E4" s="68">
        <v>22</v>
      </c>
      <c r="F4" s="72"/>
      <c r="G4" s="70">
        <v>0.45</v>
      </c>
      <c r="H4" s="68"/>
      <c r="I4" s="67">
        <f t="shared" ref="I4:I67" si="4">IF(A4="","",IF(G4="",IF(H4="America",0.6,IF(H4="Africa",0.5,IF(H4="Asia",0.57))),G4))</f>
        <v>0.45</v>
      </c>
      <c r="J4" s="287">
        <f t="shared" ref="J4:J67" si="5">IF(A4="","",IF(G4="",I4*EXP(-1.499+(2.148*LN(E4))+(0.207*(LN(E4))^2)-(0.0281*(LN(E4))^3)),G4*EXP(-1.499+(2.148*LN(E4))+(0.207*(LN(E4))^2)-(0.0281*(LN(E4))^3))))</f>
        <v>242.24525265107232</v>
      </c>
      <c r="K4" s="287">
        <f t="shared" ref="K4:K67" si="6">IF(A4="","",(J4/1000)/2)</f>
        <v>0.12112262632553616</v>
      </c>
      <c r="L4" s="288">
        <f t="shared" si="0"/>
        <v>0.19254889502345296</v>
      </c>
      <c r="M4" s="51" t="str">
        <f t="shared" si="1"/>
        <v/>
      </c>
      <c r="N4" s="66" t="str">
        <f t="shared" si="2"/>
        <v/>
      </c>
      <c r="O4" s="61" t="str">
        <f t="shared" si="3"/>
        <v/>
      </c>
    </row>
    <row r="5" spans="1:15" x14ac:dyDescent="0.2">
      <c r="A5" s="69">
        <v>1</v>
      </c>
      <c r="B5" s="68">
        <v>50</v>
      </c>
      <c r="C5" s="68"/>
      <c r="D5" s="71"/>
      <c r="E5" s="68">
        <v>38</v>
      </c>
      <c r="F5" s="72"/>
      <c r="G5" s="70">
        <v>0.45</v>
      </c>
      <c r="H5" s="68"/>
      <c r="I5" s="67">
        <f t="shared" si="4"/>
        <v>0.45</v>
      </c>
      <c r="J5" s="287">
        <f t="shared" si="5"/>
        <v>994.78881079776806</v>
      </c>
      <c r="K5" s="287">
        <f t="shared" si="6"/>
        <v>0.49739440539888402</v>
      </c>
      <c r="L5" s="288">
        <f t="shared" si="0"/>
        <v>0.68994330042233698</v>
      </c>
      <c r="M5" s="51" t="str">
        <f t="shared" si="1"/>
        <v/>
      </c>
      <c r="N5" s="66" t="str">
        <f t="shared" si="2"/>
        <v/>
      </c>
      <c r="O5" s="61" t="str">
        <f t="shared" si="3"/>
        <v/>
      </c>
    </row>
    <row r="6" spans="1:15" x14ac:dyDescent="0.2">
      <c r="A6" s="69">
        <v>1</v>
      </c>
      <c r="B6" s="68">
        <v>50</v>
      </c>
      <c r="C6" s="68"/>
      <c r="D6" s="71"/>
      <c r="E6" s="68">
        <v>22</v>
      </c>
      <c r="F6" s="72"/>
      <c r="G6" s="70">
        <v>0.45</v>
      </c>
      <c r="H6" s="68"/>
      <c r="I6" s="67">
        <f t="shared" si="4"/>
        <v>0.45</v>
      </c>
      <c r="J6" s="287">
        <f t="shared" si="5"/>
        <v>242.24525265107232</v>
      </c>
      <c r="K6" s="287">
        <f t="shared" si="6"/>
        <v>0.12112262632553616</v>
      </c>
      <c r="L6" s="288">
        <f t="shared" si="0"/>
        <v>0.81106592674787314</v>
      </c>
      <c r="M6" s="51" t="str">
        <f t="shared" si="1"/>
        <v/>
      </c>
      <c r="N6" s="66" t="str">
        <f t="shared" si="2"/>
        <v/>
      </c>
      <c r="O6" s="61" t="str">
        <f t="shared" si="3"/>
        <v/>
      </c>
    </row>
    <row r="7" spans="1:15" x14ac:dyDescent="0.2">
      <c r="A7" s="69">
        <v>1</v>
      </c>
      <c r="B7" s="68">
        <v>50</v>
      </c>
      <c r="C7" s="68"/>
      <c r="D7" s="71"/>
      <c r="E7" s="68">
        <v>39</v>
      </c>
      <c r="F7" s="72"/>
      <c r="G7" s="70">
        <v>0.45</v>
      </c>
      <c r="H7" s="68"/>
      <c r="I7" s="67">
        <f t="shared" si="4"/>
        <v>0.45</v>
      </c>
      <c r="J7" s="287">
        <f t="shared" si="5"/>
        <v>1062.5229662117542</v>
      </c>
      <c r="K7" s="287">
        <f t="shared" si="6"/>
        <v>0.53126148310587706</v>
      </c>
      <c r="L7" s="288">
        <f t="shared" si="0"/>
        <v>1.3423274098537501</v>
      </c>
      <c r="M7" s="51" t="str">
        <f t="shared" si="1"/>
        <v/>
      </c>
      <c r="N7" s="66" t="str">
        <f t="shared" si="2"/>
        <v/>
      </c>
      <c r="O7" s="61" t="str">
        <f t="shared" si="3"/>
        <v/>
      </c>
    </row>
    <row r="8" spans="1:15" x14ac:dyDescent="0.2">
      <c r="A8" s="69">
        <v>1</v>
      </c>
      <c r="B8" s="68">
        <v>50</v>
      </c>
      <c r="C8" s="68"/>
      <c r="D8" s="71"/>
      <c r="E8" s="68">
        <v>17</v>
      </c>
      <c r="F8" s="72"/>
      <c r="G8" s="70">
        <v>0.45</v>
      </c>
      <c r="H8" s="68"/>
      <c r="I8" s="67">
        <f t="shared" si="4"/>
        <v>0.45</v>
      </c>
      <c r="J8" s="287">
        <f t="shared" si="5"/>
        <v>122.82739943630149</v>
      </c>
      <c r="K8" s="287">
        <f t="shared" si="6"/>
        <v>6.1413699718150742E-2</v>
      </c>
      <c r="L8" s="288">
        <f t="shared" si="0"/>
        <v>1.4037411095719008</v>
      </c>
      <c r="M8" s="51" t="str">
        <f t="shared" si="1"/>
        <v/>
      </c>
      <c r="N8" s="66" t="str">
        <f t="shared" si="2"/>
        <v/>
      </c>
      <c r="O8" s="61" t="str">
        <f t="shared" si="3"/>
        <v/>
      </c>
    </row>
    <row r="9" spans="1:15" x14ac:dyDescent="0.2">
      <c r="A9" s="69">
        <v>1</v>
      </c>
      <c r="B9" s="68">
        <v>50</v>
      </c>
      <c r="C9" s="68"/>
      <c r="D9" s="71"/>
      <c r="E9" s="68">
        <v>41</v>
      </c>
      <c r="F9" s="72"/>
      <c r="G9" s="70">
        <v>0.45</v>
      </c>
      <c r="H9" s="68"/>
      <c r="I9" s="67">
        <f t="shared" si="4"/>
        <v>0.45</v>
      </c>
      <c r="J9" s="287">
        <f t="shared" si="5"/>
        <v>1205.7210223298589</v>
      </c>
      <c r="K9" s="287">
        <f t="shared" si="6"/>
        <v>0.60286051116492945</v>
      </c>
      <c r="L9" s="288">
        <f t="shared" si="0"/>
        <v>2.0066016207368302</v>
      </c>
      <c r="M9" s="51" t="str">
        <f t="shared" si="1"/>
        <v/>
      </c>
      <c r="N9" s="66" t="str">
        <f t="shared" si="2"/>
        <v/>
      </c>
      <c r="O9" s="61" t="str">
        <f t="shared" si="3"/>
        <v/>
      </c>
    </row>
    <row r="10" spans="1:15" x14ac:dyDescent="0.2">
      <c r="A10" s="69">
        <v>1</v>
      </c>
      <c r="B10" s="68">
        <v>50</v>
      </c>
      <c r="C10" s="68"/>
      <c r="D10" s="71"/>
      <c r="E10" s="68">
        <v>42</v>
      </c>
      <c r="F10" s="72"/>
      <c r="G10" s="70">
        <v>0.45</v>
      </c>
      <c r="H10" s="68"/>
      <c r="I10" s="67">
        <f t="shared" si="4"/>
        <v>0.45</v>
      </c>
      <c r="J10" s="287">
        <f t="shared" si="5"/>
        <v>1281.2174432766508</v>
      </c>
      <c r="K10" s="287">
        <f t="shared" si="6"/>
        <v>0.64060872163832538</v>
      </c>
      <c r="L10" s="288">
        <f t="shared" si="0"/>
        <v>2.6472103423751556</v>
      </c>
      <c r="M10" s="51" t="str">
        <f t="shared" si="1"/>
        <v/>
      </c>
      <c r="N10" s="66" t="str">
        <f t="shared" si="2"/>
        <v/>
      </c>
      <c r="O10" s="61" t="str">
        <f t="shared" si="3"/>
        <v/>
      </c>
    </row>
    <row r="11" spans="1:15" x14ac:dyDescent="0.2">
      <c r="A11" s="69">
        <v>1</v>
      </c>
      <c r="B11" s="68">
        <v>50</v>
      </c>
      <c r="C11" s="68"/>
      <c r="D11" s="71"/>
      <c r="E11" s="68">
        <v>27</v>
      </c>
      <c r="F11" s="72"/>
      <c r="G11" s="70">
        <v>0.45</v>
      </c>
      <c r="H11" s="68"/>
      <c r="I11" s="67">
        <f t="shared" si="4"/>
        <v>0.45</v>
      </c>
      <c r="J11" s="287">
        <f t="shared" si="5"/>
        <v>413.4279090156831</v>
      </c>
      <c r="K11" s="287">
        <f t="shared" si="6"/>
        <v>0.20671395450784155</v>
      </c>
      <c r="L11" s="288">
        <f t="shared" si="0"/>
        <v>2.853924296882997</v>
      </c>
      <c r="M11" s="51" t="str">
        <f t="shared" si="1"/>
        <v/>
      </c>
      <c r="N11" s="66" t="str">
        <f t="shared" si="2"/>
        <v/>
      </c>
      <c r="O11" s="61" t="str">
        <f t="shared" si="3"/>
        <v/>
      </c>
    </row>
    <row r="12" spans="1:15" x14ac:dyDescent="0.2">
      <c r="A12" s="69">
        <v>1</v>
      </c>
      <c r="B12" s="68">
        <v>50</v>
      </c>
      <c r="C12" s="68"/>
      <c r="D12" s="71"/>
      <c r="E12" s="68">
        <v>32</v>
      </c>
      <c r="F12" s="72"/>
      <c r="G12" s="70">
        <v>0.45</v>
      </c>
      <c r="H12" s="68"/>
      <c r="I12" s="67">
        <f t="shared" si="4"/>
        <v>0.45</v>
      </c>
      <c r="J12" s="287">
        <f t="shared" si="5"/>
        <v>641.29417301871013</v>
      </c>
      <c r="K12" s="287">
        <f t="shared" si="6"/>
        <v>0.32064708650935508</v>
      </c>
      <c r="L12" s="288">
        <f t="shared" si="0"/>
        <v>3.1745713833923519</v>
      </c>
      <c r="M12" s="51" t="str">
        <f t="shared" si="1"/>
        <v/>
      </c>
      <c r="N12" s="66" t="str">
        <f t="shared" si="2"/>
        <v/>
      </c>
      <c r="O12" s="61" t="str">
        <f t="shared" si="3"/>
        <v/>
      </c>
    </row>
    <row r="13" spans="1:15" x14ac:dyDescent="0.2">
      <c r="A13" s="69">
        <v>1</v>
      </c>
      <c r="B13" s="68">
        <v>50</v>
      </c>
      <c r="C13" s="68"/>
      <c r="D13" s="71"/>
      <c r="E13" s="68">
        <v>29</v>
      </c>
      <c r="F13" s="72"/>
      <c r="G13" s="70">
        <v>0.45</v>
      </c>
      <c r="H13" s="68"/>
      <c r="I13" s="67">
        <f t="shared" si="4"/>
        <v>0.45</v>
      </c>
      <c r="J13" s="287">
        <f t="shared" si="5"/>
        <v>497.53865721420431</v>
      </c>
      <c r="K13" s="287">
        <f t="shared" si="6"/>
        <v>0.24876932860710216</v>
      </c>
      <c r="L13" s="288">
        <f t="shared" si="0"/>
        <v>3.4233407119994541</v>
      </c>
      <c r="M13" s="51" t="str">
        <f t="shared" si="1"/>
        <v/>
      </c>
      <c r="N13" s="66" t="str">
        <f t="shared" si="2"/>
        <v/>
      </c>
      <c r="O13" s="61" t="str">
        <f t="shared" si="3"/>
        <v/>
      </c>
    </row>
    <row r="14" spans="1:15" x14ac:dyDescent="0.2">
      <c r="A14" s="69">
        <v>1</v>
      </c>
      <c r="B14" s="68">
        <v>50</v>
      </c>
      <c r="C14" s="68"/>
      <c r="D14" s="71"/>
      <c r="E14" s="68">
        <v>27</v>
      </c>
      <c r="F14" s="72"/>
      <c r="G14" s="70">
        <v>0.45</v>
      </c>
      <c r="H14" s="68"/>
      <c r="I14" s="67">
        <f t="shared" si="4"/>
        <v>0.45</v>
      </c>
      <c r="J14" s="287">
        <f t="shared" si="5"/>
        <v>413.4279090156831</v>
      </c>
      <c r="K14" s="287">
        <f t="shared" si="6"/>
        <v>0.20671395450784155</v>
      </c>
      <c r="L14" s="288">
        <f t="shared" si="0"/>
        <v>3.6300546665072955</v>
      </c>
      <c r="M14" s="51" t="str">
        <f t="shared" si="1"/>
        <v/>
      </c>
      <c r="N14" s="66" t="str">
        <f t="shared" si="2"/>
        <v/>
      </c>
      <c r="O14" s="61" t="str">
        <f t="shared" si="3"/>
        <v/>
      </c>
    </row>
    <row r="15" spans="1:15" x14ac:dyDescent="0.2">
      <c r="A15" s="69">
        <v>1</v>
      </c>
      <c r="B15" s="68">
        <v>50</v>
      </c>
      <c r="C15" s="68"/>
      <c r="D15" s="71"/>
      <c r="E15" s="68">
        <v>32</v>
      </c>
      <c r="F15" s="72"/>
      <c r="G15" s="70">
        <v>0.45</v>
      </c>
      <c r="H15" s="68"/>
      <c r="I15" s="67">
        <f t="shared" si="4"/>
        <v>0.45</v>
      </c>
      <c r="J15" s="287">
        <f t="shared" si="5"/>
        <v>641.29417301871013</v>
      </c>
      <c r="K15" s="287">
        <f t="shared" si="6"/>
        <v>0.32064708650935508</v>
      </c>
      <c r="L15" s="288">
        <f t="shared" si="0"/>
        <v>3.9507017530166504</v>
      </c>
      <c r="M15" s="51" t="str">
        <f t="shared" si="1"/>
        <v/>
      </c>
      <c r="N15" s="66" t="str">
        <f t="shared" si="2"/>
        <v/>
      </c>
      <c r="O15" s="61" t="str">
        <f t="shared" si="3"/>
        <v/>
      </c>
    </row>
    <row r="16" spans="1:15" x14ac:dyDescent="0.2">
      <c r="A16" s="69">
        <v>1</v>
      </c>
      <c r="B16" s="68">
        <v>50</v>
      </c>
      <c r="C16" s="68"/>
      <c r="D16" s="71"/>
      <c r="E16" s="68">
        <v>41</v>
      </c>
      <c r="F16" s="72"/>
      <c r="G16" s="70">
        <v>0.45</v>
      </c>
      <c r="H16" s="68"/>
      <c r="I16" s="67">
        <f t="shared" si="4"/>
        <v>0.45</v>
      </c>
      <c r="J16" s="287">
        <f t="shared" si="5"/>
        <v>1205.7210223298589</v>
      </c>
      <c r="K16" s="287">
        <f t="shared" si="6"/>
        <v>0.60286051116492945</v>
      </c>
      <c r="L16" s="288">
        <f t="shared" si="0"/>
        <v>4.5535622641815801</v>
      </c>
      <c r="M16" s="51" t="str">
        <f t="shared" si="1"/>
        <v/>
      </c>
      <c r="N16" s="66" t="str">
        <f t="shared" si="2"/>
        <v/>
      </c>
      <c r="O16" s="61" t="str">
        <f t="shared" si="3"/>
        <v/>
      </c>
    </row>
    <row r="17" spans="1:15" x14ac:dyDescent="0.2">
      <c r="A17" s="69">
        <v>1</v>
      </c>
      <c r="B17" s="68">
        <v>50</v>
      </c>
      <c r="C17" s="68"/>
      <c r="D17" s="71"/>
      <c r="E17" s="68">
        <v>36</v>
      </c>
      <c r="F17" s="72"/>
      <c r="G17" s="70">
        <v>0.45</v>
      </c>
      <c r="H17" s="68"/>
      <c r="I17" s="67">
        <f t="shared" si="4"/>
        <v>0.45</v>
      </c>
      <c r="J17" s="287">
        <f t="shared" si="5"/>
        <v>866.96096269857321</v>
      </c>
      <c r="K17" s="287">
        <f t="shared" si="6"/>
        <v>0.43348048134928663</v>
      </c>
      <c r="L17" s="288">
        <f t="shared" si="0"/>
        <v>4.987042745530867</v>
      </c>
      <c r="M17" s="51" t="str">
        <f t="shared" si="1"/>
        <v/>
      </c>
      <c r="N17" s="66" t="str">
        <f t="shared" si="2"/>
        <v/>
      </c>
      <c r="O17" s="61" t="str">
        <f t="shared" si="3"/>
        <v/>
      </c>
    </row>
    <row r="18" spans="1:15" x14ac:dyDescent="0.2">
      <c r="A18" s="69">
        <v>1</v>
      </c>
      <c r="B18" s="68">
        <v>50</v>
      </c>
      <c r="C18" s="68"/>
      <c r="D18" s="71"/>
      <c r="E18" s="68">
        <v>38</v>
      </c>
      <c r="F18" s="72"/>
      <c r="G18" s="70">
        <v>0.45</v>
      </c>
      <c r="H18" s="68"/>
      <c r="I18" s="67">
        <f t="shared" si="4"/>
        <v>0.45</v>
      </c>
      <c r="J18" s="287">
        <f t="shared" si="5"/>
        <v>994.78881079776806</v>
      </c>
      <c r="K18" s="287">
        <f t="shared" si="6"/>
        <v>0.49739440539888402</v>
      </c>
      <c r="L18" s="288">
        <f t="shared" si="0"/>
        <v>5.4844371509297511</v>
      </c>
      <c r="M18" s="51" t="str">
        <f t="shared" si="1"/>
        <v/>
      </c>
      <c r="N18" s="66" t="str">
        <f t="shared" si="2"/>
        <v/>
      </c>
      <c r="O18" s="61" t="str">
        <f t="shared" si="3"/>
        <v/>
      </c>
    </row>
    <row r="19" spans="1:15" x14ac:dyDescent="0.2">
      <c r="A19" s="69">
        <v>1</v>
      </c>
      <c r="B19" s="68">
        <v>50</v>
      </c>
      <c r="C19" s="68"/>
      <c r="D19" s="71"/>
      <c r="E19" s="68">
        <v>44</v>
      </c>
      <c r="F19" s="72"/>
      <c r="G19" s="70">
        <v>0.45</v>
      </c>
      <c r="H19" s="68"/>
      <c r="I19" s="67">
        <f t="shared" si="4"/>
        <v>0.45</v>
      </c>
      <c r="J19" s="287">
        <f t="shared" si="5"/>
        <v>1440.0788980539257</v>
      </c>
      <c r="K19" s="287">
        <f t="shared" si="6"/>
        <v>0.72003944902696282</v>
      </c>
      <c r="L19" s="288">
        <f t="shared" si="0"/>
        <v>6.2044765999567142</v>
      </c>
      <c r="M19" s="51" t="str">
        <f t="shared" si="1"/>
        <v/>
      </c>
      <c r="N19" s="66" t="str">
        <f t="shared" si="2"/>
        <v/>
      </c>
      <c r="O19" s="61" t="str">
        <f t="shared" si="3"/>
        <v/>
      </c>
    </row>
    <row r="20" spans="1:15" x14ac:dyDescent="0.2">
      <c r="A20" s="69">
        <v>1</v>
      </c>
      <c r="B20" s="68">
        <v>50</v>
      </c>
      <c r="C20" s="68"/>
      <c r="D20" s="71"/>
      <c r="E20" s="68">
        <v>45</v>
      </c>
      <c r="F20" s="72"/>
      <c r="G20" s="70">
        <v>0.45</v>
      </c>
      <c r="H20" s="68"/>
      <c r="I20" s="67">
        <f t="shared" si="4"/>
        <v>0.45</v>
      </c>
      <c r="J20" s="287">
        <f t="shared" si="5"/>
        <v>1523.4706385664383</v>
      </c>
      <c r="K20" s="287">
        <f t="shared" si="6"/>
        <v>0.76173531928321914</v>
      </c>
      <c r="L20" s="288">
        <f t="shared" si="0"/>
        <v>6.9662119192399334</v>
      </c>
      <c r="M20" s="51" t="str">
        <f t="shared" si="1"/>
        <v/>
      </c>
      <c r="N20" s="66" t="str">
        <f t="shared" si="2"/>
        <v/>
      </c>
      <c r="O20" s="61" t="str">
        <f t="shared" si="3"/>
        <v/>
      </c>
    </row>
    <row r="21" spans="1:15" x14ac:dyDescent="0.2">
      <c r="A21" s="69">
        <v>1</v>
      </c>
      <c r="B21" s="68">
        <v>50</v>
      </c>
      <c r="C21" s="68"/>
      <c r="D21" s="71"/>
      <c r="E21" s="68">
        <v>25</v>
      </c>
      <c r="F21" s="72"/>
      <c r="G21" s="70">
        <v>0.45</v>
      </c>
      <c r="H21" s="68"/>
      <c r="I21" s="67">
        <f t="shared" si="4"/>
        <v>0.45</v>
      </c>
      <c r="J21" s="287">
        <f t="shared" si="5"/>
        <v>338.39934838817061</v>
      </c>
      <c r="K21" s="287">
        <f t="shared" si="6"/>
        <v>0.1691996741940853</v>
      </c>
      <c r="L21" s="288">
        <f t="shared" si="0"/>
        <v>7.1354115934340188</v>
      </c>
      <c r="M21" s="51" t="str">
        <f t="shared" si="1"/>
        <v/>
      </c>
      <c r="N21" s="66" t="str">
        <f t="shared" si="2"/>
        <v/>
      </c>
      <c r="O21" s="61" t="str">
        <f t="shared" si="3"/>
        <v/>
      </c>
    </row>
    <row r="22" spans="1:15" x14ac:dyDescent="0.2">
      <c r="A22" s="69">
        <v>1</v>
      </c>
      <c r="B22" s="68">
        <v>50</v>
      </c>
      <c r="C22" s="68"/>
      <c r="D22" s="71"/>
      <c r="E22" s="68">
        <v>25</v>
      </c>
      <c r="F22" s="72"/>
      <c r="G22" s="70">
        <v>0.45</v>
      </c>
      <c r="H22" s="68"/>
      <c r="I22" s="67">
        <f t="shared" si="4"/>
        <v>0.45</v>
      </c>
      <c r="J22" s="287">
        <f t="shared" si="5"/>
        <v>338.39934838817061</v>
      </c>
      <c r="K22" s="287">
        <f t="shared" si="6"/>
        <v>0.1691996741940853</v>
      </c>
      <c r="L22" s="288">
        <f t="shared" si="0"/>
        <v>7.3046112676281041</v>
      </c>
      <c r="M22" s="51" t="str">
        <f t="shared" si="1"/>
        <v/>
      </c>
      <c r="N22" s="66" t="str">
        <f t="shared" si="2"/>
        <v/>
      </c>
      <c r="O22" s="61" t="str">
        <f t="shared" si="3"/>
        <v/>
      </c>
    </row>
    <row r="23" spans="1:15" x14ac:dyDescent="0.2">
      <c r="A23" s="69">
        <v>1</v>
      </c>
      <c r="B23" s="68">
        <v>50</v>
      </c>
      <c r="C23" s="68"/>
      <c r="D23" s="71"/>
      <c r="E23" s="68">
        <v>34</v>
      </c>
      <c r="F23" s="72"/>
      <c r="G23" s="70">
        <v>0.45</v>
      </c>
      <c r="H23" s="68"/>
      <c r="I23" s="67">
        <f t="shared" si="4"/>
        <v>0.45</v>
      </c>
      <c r="J23" s="287">
        <f t="shared" si="5"/>
        <v>749.18807795472424</v>
      </c>
      <c r="K23" s="287">
        <f t="shared" si="6"/>
        <v>0.3745940389773621</v>
      </c>
      <c r="L23" s="288">
        <f t="shared" si="0"/>
        <v>7.679205306605466</v>
      </c>
      <c r="M23" s="51" t="str">
        <f t="shared" si="1"/>
        <v/>
      </c>
      <c r="N23" s="66" t="str">
        <f t="shared" si="2"/>
        <v/>
      </c>
      <c r="O23" s="61" t="str">
        <f t="shared" si="3"/>
        <v/>
      </c>
    </row>
    <row r="24" spans="1:15" x14ac:dyDescent="0.2">
      <c r="A24" s="69">
        <v>1</v>
      </c>
      <c r="B24" s="68">
        <v>50</v>
      </c>
      <c r="C24" s="68"/>
      <c r="D24" s="71"/>
      <c r="E24" s="68">
        <v>18</v>
      </c>
      <c r="F24" s="72"/>
      <c r="G24" s="70">
        <v>0.45</v>
      </c>
      <c r="H24" s="68"/>
      <c r="I24" s="67">
        <f t="shared" si="4"/>
        <v>0.45</v>
      </c>
      <c r="J24" s="287">
        <f t="shared" si="5"/>
        <v>142.85253739583359</v>
      </c>
      <c r="K24" s="287">
        <f t="shared" si="6"/>
        <v>7.1426268697916795E-2</v>
      </c>
      <c r="L24" s="288">
        <f t="shared" si="0"/>
        <v>7.750631575303383</v>
      </c>
      <c r="M24" s="51" t="str">
        <f t="shared" si="1"/>
        <v/>
      </c>
      <c r="N24" s="66" t="str">
        <f t="shared" si="2"/>
        <v/>
      </c>
      <c r="O24" s="61" t="str">
        <f t="shared" si="3"/>
        <v/>
      </c>
    </row>
    <row r="25" spans="1:15" x14ac:dyDescent="0.2">
      <c r="A25" s="69">
        <v>1</v>
      </c>
      <c r="B25" s="68">
        <v>50</v>
      </c>
      <c r="C25" s="68"/>
      <c r="D25" s="71"/>
      <c r="E25" s="68">
        <v>40</v>
      </c>
      <c r="F25" s="72"/>
      <c r="G25" s="70">
        <v>0.45</v>
      </c>
      <c r="H25" s="68"/>
      <c r="I25" s="67">
        <f t="shared" si="4"/>
        <v>0.45</v>
      </c>
      <c r="J25" s="287">
        <f t="shared" si="5"/>
        <v>1132.8281118091206</v>
      </c>
      <c r="K25" s="287">
        <f t="shared" si="6"/>
        <v>0.56641405590456029</v>
      </c>
      <c r="L25" s="288">
        <f t="shared" si="0"/>
        <v>8.317045631207943</v>
      </c>
      <c r="M25" s="51" t="str">
        <f t="shared" si="1"/>
        <v/>
      </c>
      <c r="N25" s="66" t="str">
        <f t="shared" si="2"/>
        <v/>
      </c>
      <c r="O25" s="61" t="str">
        <f t="shared" si="3"/>
        <v/>
      </c>
    </row>
    <row r="26" spans="1:15" x14ac:dyDescent="0.2">
      <c r="A26" s="69">
        <v>1</v>
      </c>
      <c r="B26" s="68">
        <v>50</v>
      </c>
      <c r="C26" s="68"/>
      <c r="D26" s="71"/>
      <c r="E26" s="68">
        <v>18</v>
      </c>
      <c r="F26" s="72"/>
      <c r="G26" s="70">
        <v>0.45</v>
      </c>
      <c r="H26" s="68"/>
      <c r="I26" s="67">
        <f t="shared" si="4"/>
        <v>0.45</v>
      </c>
      <c r="J26" s="287">
        <f t="shared" si="5"/>
        <v>142.85253739583359</v>
      </c>
      <c r="K26" s="287">
        <f t="shared" si="6"/>
        <v>7.1426268697916795E-2</v>
      </c>
      <c r="L26" s="288">
        <f t="shared" si="0"/>
        <v>8.3884718999058592</v>
      </c>
      <c r="M26" s="51" t="str">
        <f t="shared" si="1"/>
        <v/>
      </c>
      <c r="N26" s="66" t="str">
        <f t="shared" si="2"/>
        <v/>
      </c>
      <c r="O26" s="61" t="str">
        <f t="shared" si="3"/>
        <v/>
      </c>
    </row>
    <row r="27" spans="1:15" x14ac:dyDescent="0.2">
      <c r="A27" s="69">
        <v>1</v>
      </c>
      <c r="B27" s="68">
        <v>50</v>
      </c>
      <c r="C27" s="68"/>
      <c r="D27" s="71"/>
      <c r="E27" s="68">
        <v>31</v>
      </c>
      <c r="F27" s="72"/>
      <c r="G27" s="70">
        <v>0.45</v>
      </c>
      <c r="H27" s="68"/>
      <c r="I27" s="67">
        <f t="shared" si="4"/>
        <v>0.45</v>
      </c>
      <c r="J27" s="287">
        <f t="shared" si="5"/>
        <v>590.9910838412095</v>
      </c>
      <c r="K27" s="287">
        <f t="shared" si="6"/>
        <v>0.29549554192060473</v>
      </c>
      <c r="L27" s="288">
        <f t="shared" si="0"/>
        <v>8.6839674418264643</v>
      </c>
      <c r="M27" s="51" t="str">
        <f t="shared" si="1"/>
        <v/>
      </c>
      <c r="N27" s="66" t="str">
        <f t="shared" si="2"/>
        <v/>
      </c>
      <c r="O27" s="61" t="str">
        <f t="shared" si="3"/>
        <v/>
      </c>
    </row>
    <row r="28" spans="1:15" x14ac:dyDescent="0.2">
      <c r="A28" s="69">
        <v>1</v>
      </c>
      <c r="B28" s="68">
        <v>50</v>
      </c>
      <c r="C28" s="68"/>
      <c r="D28" s="71"/>
      <c r="E28" s="68">
        <v>32</v>
      </c>
      <c r="F28" s="72"/>
      <c r="G28" s="70">
        <v>0.45</v>
      </c>
      <c r="H28" s="68"/>
      <c r="I28" s="67">
        <f t="shared" si="4"/>
        <v>0.45</v>
      </c>
      <c r="J28" s="287">
        <f t="shared" si="5"/>
        <v>641.29417301871013</v>
      </c>
      <c r="K28" s="287">
        <f t="shared" si="6"/>
        <v>0.32064708650935508</v>
      </c>
      <c r="L28" s="288">
        <f t="shared" si="0"/>
        <v>9.0046145283358197</v>
      </c>
      <c r="M28" s="51" t="str">
        <f t="shared" si="1"/>
        <v/>
      </c>
      <c r="N28" s="66" t="str">
        <f t="shared" si="2"/>
        <v/>
      </c>
      <c r="O28" s="61" t="str">
        <f t="shared" si="3"/>
        <v/>
      </c>
    </row>
    <row r="29" spans="1:15" x14ac:dyDescent="0.2">
      <c r="A29" s="69">
        <v>1</v>
      </c>
      <c r="B29" s="68">
        <v>50</v>
      </c>
      <c r="C29" s="68"/>
      <c r="D29" s="71"/>
      <c r="E29" s="68">
        <v>17</v>
      </c>
      <c r="F29" s="72"/>
      <c r="G29" s="70">
        <v>0.45</v>
      </c>
      <c r="H29" s="68"/>
      <c r="I29" s="67">
        <f t="shared" si="4"/>
        <v>0.45</v>
      </c>
      <c r="J29" s="287">
        <f t="shared" si="5"/>
        <v>122.82739943630149</v>
      </c>
      <c r="K29" s="287">
        <f t="shared" si="6"/>
        <v>6.1413699718150742E-2</v>
      </c>
      <c r="L29" s="288">
        <f t="shared" si="0"/>
        <v>9.0660282280539697</v>
      </c>
      <c r="M29" s="51" t="str">
        <f t="shared" si="1"/>
        <v/>
      </c>
      <c r="N29" s="66" t="str">
        <f t="shared" si="2"/>
        <v/>
      </c>
      <c r="O29" s="61" t="str">
        <f t="shared" si="3"/>
        <v/>
      </c>
    </row>
    <row r="30" spans="1:15" x14ac:dyDescent="0.2">
      <c r="A30" s="69">
        <v>1</v>
      </c>
      <c r="B30" s="68">
        <v>50</v>
      </c>
      <c r="C30" s="68"/>
      <c r="D30" s="71"/>
      <c r="E30" s="68">
        <v>35</v>
      </c>
      <c r="F30" s="72"/>
      <c r="G30" s="70">
        <v>0.45</v>
      </c>
      <c r="H30" s="68"/>
      <c r="I30" s="67">
        <f t="shared" si="4"/>
        <v>0.45</v>
      </c>
      <c r="J30" s="287">
        <f t="shared" si="5"/>
        <v>806.82817229860393</v>
      </c>
      <c r="K30" s="287">
        <f t="shared" si="6"/>
        <v>0.40341408614930196</v>
      </c>
      <c r="L30" s="288">
        <f t="shared" si="0"/>
        <v>9.4694423142032722</v>
      </c>
      <c r="M30" s="51">
        <f t="shared" si="1"/>
        <v>1</v>
      </c>
      <c r="N30" s="66">
        <f>IF(M30="","",L30)</f>
        <v>9.4694423142032722</v>
      </c>
      <c r="O30" s="61">
        <f t="shared" si="3"/>
        <v>378.77769256813087</v>
      </c>
    </row>
    <row r="31" spans="1:15" x14ac:dyDescent="0.2">
      <c r="A31" s="69">
        <v>2</v>
      </c>
      <c r="B31" s="68">
        <v>50</v>
      </c>
      <c r="C31" s="68"/>
      <c r="D31" s="71"/>
      <c r="E31" s="68">
        <v>35</v>
      </c>
      <c r="F31" s="72"/>
      <c r="G31" s="70">
        <v>0.45</v>
      </c>
      <c r="H31" s="68"/>
      <c r="I31" s="67">
        <f t="shared" si="4"/>
        <v>0.45</v>
      </c>
      <c r="J31" s="287">
        <f t="shared" si="5"/>
        <v>806.82817229860393</v>
      </c>
      <c r="K31" s="287">
        <f t="shared" si="6"/>
        <v>0.40341408614930196</v>
      </c>
      <c r="L31" s="288">
        <f t="shared" si="0"/>
        <v>0.40341408614930196</v>
      </c>
      <c r="M31" s="51" t="str">
        <f t="shared" si="1"/>
        <v/>
      </c>
      <c r="N31" s="66" t="str">
        <f t="shared" ref="N31:N94" si="7">IF(M31="","",L31)</f>
        <v/>
      </c>
      <c r="O31" s="61" t="str">
        <f t="shared" si="3"/>
        <v/>
      </c>
    </row>
    <row r="32" spans="1:15" x14ac:dyDescent="0.2">
      <c r="A32" s="69">
        <v>2</v>
      </c>
      <c r="B32" s="68">
        <v>50</v>
      </c>
      <c r="C32" s="68"/>
      <c r="D32" s="71"/>
      <c r="E32" s="68">
        <v>24</v>
      </c>
      <c r="F32" s="72"/>
      <c r="G32" s="70">
        <v>0.45</v>
      </c>
      <c r="H32" s="68"/>
      <c r="I32" s="67">
        <f t="shared" si="4"/>
        <v>0.45</v>
      </c>
      <c r="J32" s="287">
        <f t="shared" si="5"/>
        <v>304.20187739303918</v>
      </c>
      <c r="K32" s="287">
        <f t="shared" si="6"/>
        <v>0.15210093869651958</v>
      </c>
      <c r="L32" s="288">
        <f t="shared" si="0"/>
        <v>0.5555150248458216</v>
      </c>
      <c r="M32" s="51" t="str">
        <f t="shared" si="1"/>
        <v/>
      </c>
      <c r="N32" s="66" t="str">
        <f t="shared" si="7"/>
        <v/>
      </c>
      <c r="O32" s="61" t="str">
        <f t="shared" si="3"/>
        <v/>
      </c>
    </row>
    <row r="33" spans="1:15" x14ac:dyDescent="0.2">
      <c r="A33" s="69">
        <v>2</v>
      </c>
      <c r="B33" s="68">
        <v>50</v>
      </c>
      <c r="C33" s="68"/>
      <c r="D33" s="71"/>
      <c r="E33" s="68">
        <v>27</v>
      </c>
      <c r="F33" s="72"/>
      <c r="G33" s="70">
        <v>0.45</v>
      </c>
      <c r="H33" s="68"/>
      <c r="I33" s="67">
        <f t="shared" si="4"/>
        <v>0.45</v>
      </c>
      <c r="J33" s="287">
        <f t="shared" si="5"/>
        <v>413.4279090156831</v>
      </c>
      <c r="K33" s="287">
        <f t="shared" si="6"/>
        <v>0.20671395450784155</v>
      </c>
      <c r="L33" s="288">
        <f t="shared" si="0"/>
        <v>0.76222897935366318</v>
      </c>
      <c r="M33" s="51" t="str">
        <f t="shared" si="1"/>
        <v/>
      </c>
      <c r="N33" s="66" t="str">
        <f t="shared" si="7"/>
        <v/>
      </c>
      <c r="O33" s="61" t="str">
        <f t="shared" si="3"/>
        <v/>
      </c>
    </row>
    <row r="34" spans="1:15" x14ac:dyDescent="0.2">
      <c r="A34" s="69">
        <v>2</v>
      </c>
      <c r="B34" s="68">
        <v>50</v>
      </c>
      <c r="C34" s="68"/>
      <c r="D34" s="71"/>
      <c r="E34" s="68">
        <v>36</v>
      </c>
      <c r="F34" s="72"/>
      <c r="G34" s="70">
        <v>0.45</v>
      </c>
      <c r="H34" s="68"/>
      <c r="I34" s="67">
        <f t="shared" si="4"/>
        <v>0.45</v>
      </c>
      <c r="J34" s="287">
        <f t="shared" si="5"/>
        <v>866.96096269857321</v>
      </c>
      <c r="K34" s="287">
        <f t="shared" si="6"/>
        <v>0.43348048134928663</v>
      </c>
      <c r="L34" s="288">
        <f t="shared" si="0"/>
        <v>1.1957094607029499</v>
      </c>
      <c r="M34" s="51" t="str">
        <f t="shared" si="1"/>
        <v/>
      </c>
      <c r="N34" s="66" t="str">
        <f t="shared" si="7"/>
        <v/>
      </c>
      <c r="O34" s="61" t="str">
        <f t="shared" si="3"/>
        <v/>
      </c>
    </row>
    <row r="35" spans="1:15" x14ac:dyDescent="0.2">
      <c r="A35" s="69">
        <v>2</v>
      </c>
      <c r="B35" s="68">
        <v>50</v>
      </c>
      <c r="C35" s="68"/>
      <c r="D35" s="71"/>
      <c r="E35" s="68">
        <v>17</v>
      </c>
      <c r="F35" s="72"/>
      <c r="G35" s="70">
        <v>0.45</v>
      </c>
      <c r="H35" s="68"/>
      <c r="I35" s="67">
        <f t="shared" si="4"/>
        <v>0.45</v>
      </c>
      <c r="J35" s="287">
        <f t="shared" si="5"/>
        <v>122.82739943630149</v>
      </c>
      <c r="K35" s="287">
        <f t="shared" si="6"/>
        <v>6.1413699718150742E-2</v>
      </c>
      <c r="L35" s="288">
        <f t="shared" ref="L35:L66" si="8">IF(A35="","",IF(A35=A34,K35+L34,K35))</f>
        <v>1.2571231604211006</v>
      </c>
      <c r="M35" s="51" t="str">
        <f t="shared" ref="M35:M66" si="9">IF(A35="","",IF($A35=$A36,"",$A35))</f>
        <v/>
      </c>
      <c r="N35" s="66" t="str">
        <f t="shared" si="7"/>
        <v/>
      </c>
      <c r="O35" s="61" t="str">
        <f t="shared" ref="O35:O66" si="10">IF(N35="","",(N35*2)/(B35*0.001))</f>
        <v/>
      </c>
    </row>
    <row r="36" spans="1:15" x14ac:dyDescent="0.2">
      <c r="A36" s="69">
        <v>2</v>
      </c>
      <c r="B36" s="68">
        <v>50</v>
      </c>
      <c r="C36" s="68"/>
      <c r="D36" s="71"/>
      <c r="E36" s="68">
        <v>26</v>
      </c>
      <c r="F36" s="72"/>
      <c r="G36" s="70">
        <v>0.45</v>
      </c>
      <c r="H36" s="68"/>
      <c r="I36" s="67">
        <f t="shared" si="4"/>
        <v>0.45</v>
      </c>
      <c r="J36" s="287">
        <f t="shared" si="5"/>
        <v>374.79568301958756</v>
      </c>
      <c r="K36" s="287">
        <f t="shared" si="6"/>
        <v>0.18739784150979377</v>
      </c>
      <c r="L36" s="288">
        <f t="shared" si="8"/>
        <v>1.4445210019308945</v>
      </c>
      <c r="M36" s="51" t="str">
        <f t="shared" si="9"/>
        <v/>
      </c>
      <c r="N36" s="66" t="str">
        <f t="shared" si="7"/>
        <v/>
      </c>
      <c r="O36" s="61" t="str">
        <f t="shared" si="10"/>
        <v/>
      </c>
    </row>
    <row r="37" spans="1:15" x14ac:dyDescent="0.2">
      <c r="A37" s="69">
        <v>2</v>
      </c>
      <c r="B37" s="68">
        <v>50</v>
      </c>
      <c r="C37" s="68"/>
      <c r="D37" s="71"/>
      <c r="E37" s="68">
        <v>27</v>
      </c>
      <c r="F37" s="72"/>
      <c r="G37" s="70">
        <v>0.45</v>
      </c>
      <c r="H37" s="68"/>
      <c r="I37" s="67">
        <f t="shared" si="4"/>
        <v>0.45</v>
      </c>
      <c r="J37" s="287">
        <f t="shared" si="5"/>
        <v>413.4279090156831</v>
      </c>
      <c r="K37" s="287">
        <f t="shared" si="6"/>
        <v>0.20671395450784155</v>
      </c>
      <c r="L37" s="288">
        <f t="shared" si="8"/>
        <v>1.6512349564387361</v>
      </c>
      <c r="M37" s="51" t="str">
        <f t="shared" si="9"/>
        <v/>
      </c>
      <c r="N37" s="66" t="str">
        <f t="shared" si="7"/>
        <v/>
      </c>
      <c r="O37" s="61" t="str">
        <f t="shared" si="10"/>
        <v/>
      </c>
    </row>
    <row r="38" spans="1:15" x14ac:dyDescent="0.2">
      <c r="A38" s="69">
        <v>2</v>
      </c>
      <c r="B38" s="68">
        <v>50</v>
      </c>
      <c r="C38" s="68"/>
      <c r="D38" s="71"/>
      <c r="E38" s="68">
        <v>34</v>
      </c>
      <c r="F38" s="72"/>
      <c r="G38" s="70">
        <v>0.45</v>
      </c>
      <c r="H38" s="68"/>
      <c r="I38" s="67">
        <f t="shared" si="4"/>
        <v>0.45</v>
      </c>
      <c r="J38" s="287">
        <f t="shared" si="5"/>
        <v>749.18807795472424</v>
      </c>
      <c r="K38" s="287">
        <f t="shared" si="6"/>
        <v>0.3745940389773621</v>
      </c>
      <c r="L38" s="288">
        <f t="shared" si="8"/>
        <v>2.0258289954160982</v>
      </c>
      <c r="M38" s="51" t="str">
        <f t="shared" si="9"/>
        <v/>
      </c>
      <c r="N38" s="66" t="str">
        <f t="shared" si="7"/>
        <v/>
      </c>
      <c r="O38" s="61" t="str">
        <f t="shared" si="10"/>
        <v/>
      </c>
    </row>
    <row r="39" spans="1:15" x14ac:dyDescent="0.2">
      <c r="A39" s="69">
        <v>2</v>
      </c>
      <c r="B39" s="68">
        <v>50</v>
      </c>
      <c r="C39" s="68"/>
      <c r="D39" s="71"/>
      <c r="E39" s="68">
        <v>24</v>
      </c>
      <c r="F39" s="72"/>
      <c r="G39" s="70">
        <v>0.45</v>
      </c>
      <c r="H39" s="68"/>
      <c r="I39" s="67">
        <f t="shared" si="4"/>
        <v>0.45</v>
      </c>
      <c r="J39" s="287">
        <f t="shared" si="5"/>
        <v>304.20187739303918</v>
      </c>
      <c r="K39" s="287">
        <f t="shared" si="6"/>
        <v>0.15210093869651958</v>
      </c>
      <c r="L39" s="288">
        <f t="shared" si="8"/>
        <v>2.1779299341126177</v>
      </c>
      <c r="M39" s="51" t="str">
        <f t="shared" si="9"/>
        <v/>
      </c>
      <c r="N39" s="66" t="str">
        <f t="shared" si="7"/>
        <v/>
      </c>
      <c r="O39" s="61" t="str">
        <f t="shared" si="10"/>
        <v/>
      </c>
    </row>
    <row r="40" spans="1:15" x14ac:dyDescent="0.2">
      <c r="A40" s="69">
        <v>2</v>
      </c>
      <c r="B40" s="68">
        <v>50</v>
      </c>
      <c r="C40" s="68"/>
      <c r="D40" s="71"/>
      <c r="E40" s="68">
        <v>30</v>
      </c>
      <c r="F40" s="72"/>
      <c r="G40" s="70">
        <v>0.45</v>
      </c>
      <c r="H40" s="68"/>
      <c r="I40" s="67">
        <f t="shared" si="4"/>
        <v>0.45</v>
      </c>
      <c r="J40" s="287">
        <f t="shared" si="5"/>
        <v>543.08201107134141</v>
      </c>
      <c r="K40" s="287">
        <f t="shared" si="6"/>
        <v>0.27154100553567073</v>
      </c>
      <c r="L40" s="288">
        <f t="shared" si="8"/>
        <v>2.4494709396482883</v>
      </c>
      <c r="M40" s="51" t="str">
        <f t="shared" si="9"/>
        <v/>
      </c>
      <c r="N40" s="66" t="str">
        <f t="shared" si="7"/>
        <v/>
      </c>
      <c r="O40" s="61" t="str">
        <f t="shared" si="10"/>
        <v/>
      </c>
    </row>
    <row r="41" spans="1:15" x14ac:dyDescent="0.2">
      <c r="A41" s="69">
        <v>2</v>
      </c>
      <c r="B41" s="68">
        <v>50</v>
      </c>
      <c r="C41" s="68"/>
      <c r="D41" s="71"/>
      <c r="E41" s="68">
        <v>37</v>
      </c>
      <c r="F41" s="72"/>
      <c r="G41" s="70">
        <v>0.45</v>
      </c>
      <c r="H41" s="68"/>
      <c r="I41" s="67">
        <f t="shared" si="4"/>
        <v>0.45</v>
      </c>
      <c r="J41" s="287">
        <f t="shared" si="5"/>
        <v>929.60779818604396</v>
      </c>
      <c r="K41" s="287">
        <f t="shared" si="6"/>
        <v>0.464803899093022</v>
      </c>
      <c r="L41" s="288">
        <f t="shared" si="8"/>
        <v>2.9142748387413104</v>
      </c>
      <c r="M41" s="51" t="str">
        <f t="shared" si="9"/>
        <v/>
      </c>
      <c r="N41" s="66" t="str">
        <f t="shared" si="7"/>
        <v/>
      </c>
      <c r="O41" s="61" t="str">
        <f t="shared" si="10"/>
        <v/>
      </c>
    </row>
    <row r="42" spans="1:15" x14ac:dyDescent="0.2">
      <c r="A42" s="69">
        <v>2</v>
      </c>
      <c r="B42" s="68">
        <v>50</v>
      </c>
      <c r="C42" s="68"/>
      <c r="D42" s="71"/>
      <c r="E42" s="68">
        <v>26</v>
      </c>
      <c r="F42" s="72"/>
      <c r="G42" s="70">
        <v>0.45</v>
      </c>
      <c r="H42" s="68"/>
      <c r="I42" s="67">
        <f t="shared" si="4"/>
        <v>0.45</v>
      </c>
      <c r="J42" s="287">
        <f t="shared" si="5"/>
        <v>374.79568301958756</v>
      </c>
      <c r="K42" s="287">
        <f t="shared" si="6"/>
        <v>0.18739784150979377</v>
      </c>
      <c r="L42" s="288">
        <f t="shared" si="8"/>
        <v>3.1016726802511041</v>
      </c>
      <c r="M42" s="51" t="str">
        <f t="shared" si="9"/>
        <v/>
      </c>
      <c r="N42" s="66" t="str">
        <f t="shared" si="7"/>
        <v/>
      </c>
      <c r="O42" s="61" t="str">
        <f t="shared" si="10"/>
        <v/>
      </c>
    </row>
    <row r="43" spans="1:15" x14ac:dyDescent="0.2">
      <c r="A43" s="69">
        <v>2</v>
      </c>
      <c r="B43" s="68">
        <v>50</v>
      </c>
      <c r="C43" s="68"/>
      <c r="D43" s="71"/>
      <c r="E43" s="68">
        <v>16</v>
      </c>
      <c r="F43" s="72"/>
      <c r="G43" s="70">
        <v>0.45</v>
      </c>
      <c r="H43" s="68"/>
      <c r="I43" s="67">
        <f t="shared" si="4"/>
        <v>0.45</v>
      </c>
      <c r="J43" s="287">
        <f t="shared" si="5"/>
        <v>104.62282364517436</v>
      </c>
      <c r="K43" s="287">
        <f t="shared" si="6"/>
        <v>5.2311411822587181E-2</v>
      </c>
      <c r="L43" s="288">
        <f t="shared" si="8"/>
        <v>3.1539840920736912</v>
      </c>
      <c r="M43" s="51" t="str">
        <f t="shared" si="9"/>
        <v/>
      </c>
      <c r="N43" s="66" t="str">
        <f t="shared" si="7"/>
        <v/>
      </c>
      <c r="O43" s="61" t="str">
        <f t="shared" si="10"/>
        <v/>
      </c>
    </row>
    <row r="44" spans="1:15" x14ac:dyDescent="0.2">
      <c r="A44" s="69">
        <v>2</v>
      </c>
      <c r="B44" s="68">
        <v>50</v>
      </c>
      <c r="C44" s="68"/>
      <c r="D44" s="71"/>
      <c r="E44" s="68">
        <v>36</v>
      </c>
      <c r="F44" s="72"/>
      <c r="G44" s="70">
        <v>0.45</v>
      </c>
      <c r="H44" s="68"/>
      <c r="I44" s="67">
        <f t="shared" si="4"/>
        <v>0.45</v>
      </c>
      <c r="J44" s="287">
        <f t="shared" si="5"/>
        <v>866.96096269857321</v>
      </c>
      <c r="K44" s="287">
        <f t="shared" si="6"/>
        <v>0.43348048134928663</v>
      </c>
      <c r="L44" s="288">
        <f t="shared" si="8"/>
        <v>3.5874645734229778</v>
      </c>
      <c r="M44" s="51" t="str">
        <f t="shared" si="9"/>
        <v/>
      </c>
      <c r="N44" s="66" t="str">
        <f t="shared" si="7"/>
        <v/>
      </c>
      <c r="O44" s="61" t="str">
        <f t="shared" si="10"/>
        <v/>
      </c>
    </row>
    <row r="45" spans="1:15" x14ac:dyDescent="0.2">
      <c r="A45" s="69">
        <v>2</v>
      </c>
      <c r="B45" s="68">
        <v>50</v>
      </c>
      <c r="C45" s="68"/>
      <c r="D45" s="71"/>
      <c r="E45" s="68">
        <v>31</v>
      </c>
      <c r="F45" s="72"/>
      <c r="G45" s="70">
        <v>0.45</v>
      </c>
      <c r="H45" s="68"/>
      <c r="I45" s="67">
        <f t="shared" si="4"/>
        <v>0.45</v>
      </c>
      <c r="J45" s="287">
        <f t="shared" si="5"/>
        <v>590.9910838412095</v>
      </c>
      <c r="K45" s="287">
        <f t="shared" si="6"/>
        <v>0.29549554192060473</v>
      </c>
      <c r="L45" s="288">
        <f t="shared" si="8"/>
        <v>3.8829601153435824</v>
      </c>
      <c r="M45" s="51" t="str">
        <f t="shared" si="9"/>
        <v/>
      </c>
      <c r="N45" s="66" t="str">
        <f t="shared" si="7"/>
        <v/>
      </c>
      <c r="O45" s="61" t="str">
        <f t="shared" si="10"/>
        <v/>
      </c>
    </row>
    <row r="46" spans="1:15" x14ac:dyDescent="0.2">
      <c r="A46" s="69">
        <v>2</v>
      </c>
      <c r="B46" s="68">
        <v>50</v>
      </c>
      <c r="C46" s="68"/>
      <c r="D46" s="71"/>
      <c r="E46" s="68">
        <v>30</v>
      </c>
      <c r="F46" s="72"/>
      <c r="G46" s="70">
        <v>0.45</v>
      </c>
      <c r="H46" s="68"/>
      <c r="I46" s="67">
        <f t="shared" si="4"/>
        <v>0.45</v>
      </c>
      <c r="J46" s="287">
        <f t="shared" si="5"/>
        <v>543.08201107134141</v>
      </c>
      <c r="K46" s="287">
        <f t="shared" si="6"/>
        <v>0.27154100553567073</v>
      </c>
      <c r="L46" s="288">
        <f t="shared" si="8"/>
        <v>4.1545011208792531</v>
      </c>
      <c r="M46" s="51" t="str">
        <f t="shared" si="9"/>
        <v/>
      </c>
      <c r="N46" s="66" t="str">
        <f t="shared" si="7"/>
        <v/>
      </c>
      <c r="O46" s="61" t="str">
        <f t="shared" si="10"/>
        <v/>
      </c>
    </row>
    <row r="47" spans="1:15" x14ac:dyDescent="0.2">
      <c r="A47" s="69">
        <v>2</v>
      </c>
      <c r="B47" s="68">
        <v>50</v>
      </c>
      <c r="C47" s="68"/>
      <c r="D47" s="71"/>
      <c r="E47" s="68">
        <v>45</v>
      </c>
      <c r="F47" s="72"/>
      <c r="G47" s="70">
        <v>0.45</v>
      </c>
      <c r="H47" s="68"/>
      <c r="I47" s="67">
        <f t="shared" si="4"/>
        <v>0.45</v>
      </c>
      <c r="J47" s="287">
        <f t="shared" si="5"/>
        <v>1523.4706385664383</v>
      </c>
      <c r="K47" s="287">
        <f t="shared" si="6"/>
        <v>0.76173531928321914</v>
      </c>
      <c r="L47" s="288">
        <f t="shared" si="8"/>
        <v>4.9162364401624723</v>
      </c>
      <c r="M47" s="51" t="str">
        <f t="shared" si="9"/>
        <v/>
      </c>
      <c r="N47" s="66" t="str">
        <f t="shared" si="7"/>
        <v/>
      </c>
      <c r="O47" s="61" t="str">
        <f t="shared" si="10"/>
        <v/>
      </c>
    </row>
    <row r="48" spans="1:15" x14ac:dyDescent="0.2">
      <c r="A48" s="69">
        <v>2</v>
      </c>
      <c r="B48" s="68">
        <v>50</v>
      </c>
      <c r="C48" s="68"/>
      <c r="D48" s="71"/>
      <c r="E48" s="68">
        <v>38</v>
      </c>
      <c r="F48" s="72"/>
      <c r="G48" s="70">
        <v>0.45</v>
      </c>
      <c r="H48" s="68"/>
      <c r="I48" s="67">
        <f t="shared" si="4"/>
        <v>0.45</v>
      </c>
      <c r="J48" s="287">
        <f t="shared" si="5"/>
        <v>994.78881079776806</v>
      </c>
      <c r="K48" s="287">
        <f t="shared" si="6"/>
        <v>0.49739440539888402</v>
      </c>
      <c r="L48" s="288">
        <f t="shared" si="8"/>
        <v>5.4136308455613564</v>
      </c>
      <c r="M48" s="51" t="str">
        <f t="shared" si="9"/>
        <v/>
      </c>
      <c r="N48" s="66" t="str">
        <f t="shared" si="7"/>
        <v/>
      </c>
      <c r="O48" s="61" t="str">
        <f t="shared" si="10"/>
        <v/>
      </c>
    </row>
    <row r="49" spans="1:15" x14ac:dyDescent="0.2">
      <c r="A49" s="69">
        <v>2</v>
      </c>
      <c r="B49" s="68">
        <v>50</v>
      </c>
      <c r="C49" s="68"/>
      <c r="D49" s="71"/>
      <c r="E49" s="68">
        <v>15</v>
      </c>
      <c r="F49" s="72"/>
      <c r="G49" s="70">
        <v>0.45</v>
      </c>
      <c r="H49" s="68"/>
      <c r="I49" s="67">
        <f t="shared" si="4"/>
        <v>0.45</v>
      </c>
      <c r="J49" s="287">
        <f t="shared" si="5"/>
        <v>88.179258706418096</v>
      </c>
      <c r="K49" s="287">
        <f t="shared" si="6"/>
        <v>4.4089629353209051E-2</v>
      </c>
      <c r="L49" s="288">
        <f t="shared" si="8"/>
        <v>5.4577204749145656</v>
      </c>
      <c r="M49" s="51" t="str">
        <f t="shared" si="9"/>
        <v/>
      </c>
      <c r="N49" s="66" t="str">
        <f t="shared" si="7"/>
        <v/>
      </c>
      <c r="O49" s="61" t="str">
        <f t="shared" si="10"/>
        <v/>
      </c>
    </row>
    <row r="50" spans="1:15" x14ac:dyDescent="0.2">
      <c r="A50" s="69">
        <v>2</v>
      </c>
      <c r="B50" s="68">
        <v>50</v>
      </c>
      <c r="C50" s="68"/>
      <c r="D50" s="71"/>
      <c r="E50" s="68">
        <v>40</v>
      </c>
      <c r="F50" s="72"/>
      <c r="G50" s="70">
        <v>0.45</v>
      </c>
      <c r="H50" s="68"/>
      <c r="I50" s="67">
        <f t="shared" si="4"/>
        <v>0.45</v>
      </c>
      <c r="J50" s="287">
        <f t="shared" si="5"/>
        <v>1132.8281118091206</v>
      </c>
      <c r="K50" s="287">
        <f t="shared" si="6"/>
        <v>0.56641405590456029</v>
      </c>
      <c r="L50" s="288">
        <f t="shared" si="8"/>
        <v>6.0241345308191256</v>
      </c>
      <c r="M50" s="51" t="str">
        <f t="shared" si="9"/>
        <v/>
      </c>
      <c r="N50" s="66" t="str">
        <f t="shared" si="7"/>
        <v/>
      </c>
      <c r="O50" s="61" t="str">
        <f t="shared" si="10"/>
        <v/>
      </c>
    </row>
    <row r="51" spans="1:15" x14ac:dyDescent="0.2">
      <c r="A51" s="69">
        <v>2</v>
      </c>
      <c r="B51" s="68">
        <v>50</v>
      </c>
      <c r="C51" s="68"/>
      <c r="D51" s="71"/>
      <c r="E51" s="68">
        <v>19</v>
      </c>
      <c r="F51" s="72"/>
      <c r="G51" s="70">
        <v>0.45</v>
      </c>
      <c r="H51" s="68"/>
      <c r="I51" s="67">
        <f t="shared" si="4"/>
        <v>0.45</v>
      </c>
      <c r="J51" s="287">
        <f t="shared" si="5"/>
        <v>164.75470226367779</v>
      </c>
      <c r="K51" s="287">
        <f t="shared" si="6"/>
        <v>8.2377351131838888E-2</v>
      </c>
      <c r="L51" s="288">
        <f t="shared" si="8"/>
        <v>6.1065118819509649</v>
      </c>
      <c r="M51" s="51" t="str">
        <f t="shared" si="9"/>
        <v/>
      </c>
      <c r="N51" s="66" t="str">
        <f t="shared" si="7"/>
        <v/>
      </c>
      <c r="O51" s="61" t="str">
        <f t="shared" si="10"/>
        <v/>
      </c>
    </row>
    <row r="52" spans="1:15" x14ac:dyDescent="0.2">
      <c r="A52" s="69">
        <v>2</v>
      </c>
      <c r="B52" s="68">
        <v>50</v>
      </c>
      <c r="C52" s="68"/>
      <c r="D52" s="71"/>
      <c r="E52" s="68">
        <v>38</v>
      </c>
      <c r="F52" s="72"/>
      <c r="G52" s="70">
        <v>0.45</v>
      </c>
      <c r="H52" s="68"/>
      <c r="I52" s="67">
        <f t="shared" si="4"/>
        <v>0.45</v>
      </c>
      <c r="J52" s="287">
        <f t="shared" si="5"/>
        <v>994.78881079776806</v>
      </c>
      <c r="K52" s="287">
        <f t="shared" si="6"/>
        <v>0.49739440539888402</v>
      </c>
      <c r="L52" s="288">
        <f t="shared" si="8"/>
        <v>6.6039062873498491</v>
      </c>
      <c r="M52" s="51" t="str">
        <f t="shared" si="9"/>
        <v/>
      </c>
      <c r="N52" s="66" t="str">
        <f t="shared" si="7"/>
        <v/>
      </c>
      <c r="O52" s="61" t="str">
        <f t="shared" si="10"/>
        <v/>
      </c>
    </row>
    <row r="53" spans="1:15" x14ac:dyDescent="0.2">
      <c r="A53" s="69">
        <v>2</v>
      </c>
      <c r="B53" s="68">
        <v>50</v>
      </c>
      <c r="C53" s="68"/>
      <c r="D53" s="71"/>
      <c r="E53" s="68">
        <v>28</v>
      </c>
      <c r="F53" s="72"/>
      <c r="G53" s="70">
        <v>0.45</v>
      </c>
      <c r="H53" s="68"/>
      <c r="I53" s="67">
        <f t="shared" si="4"/>
        <v>0.45</v>
      </c>
      <c r="J53" s="287">
        <f t="shared" si="5"/>
        <v>454.33113831005033</v>
      </c>
      <c r="K53" s="287">
        <f t="shared" si="6"/>
        <v>0.22716556915502517</v>
      </c>
      <c r="L53" s="288">
        <f t="shared" si="8"/>
        <v>6.8310718565048738</v>
      </c>
      <c r="M53" s="51" t="str">
        <f t="shared" si="9"/>
        <v/>
      </c>
      <c r="N53" s="66" t="str">
        <f t="shared" si="7"/>
        <v/>
      </c>
      <c r="O53" s="61" t="str">
        <f t="shared" si="10"/>
        <v/>
      </c>
    </row>
    <row r="54" spans="1:15" x14ac:dyDescent="0.2">
      <c r="A54" s="69">
        <v>2</v>
      </c>
      <c r="B54" s="68">
        <v>50</v>
      </c>
      <c r="C54" s="68"/>
      <c r="D54" s="71"/>
      <c r="E54" s="68">
        <v>41</v>
      </c>
      <c r="F54" s="72"/>
      <c r="G54" s="70">
        <v>0.45</v>
      </c>
      <c r="H54" s="68"/>
      <c r="I54" s="67">
        <f t="shared" si="4"/>
        <v>0.45</v>
      </c>
      <c r="J54" s="287">
        <f t="shared" si="5"/>
        <v>1205.7210223298589</v>
      </c>
      <c r="K54" s="287">
        <f t="shared" si="6"/>
        <v>0.60286051116492945</v>
      </c>
      <c r="L54" s="288">
        <f t="shared" si="8"/>
        <v>7.4339323676698035</v>
      </c>
      <c r="M54" s="51" t="str">
        <f t="shared" si="9"/>
        <v/>
      </c>
      <c r="N54" s="66" t="str">
        <f t="shared" si="7"/>
        <v/>
      </c>
      <c r="O54" s="61" t="str">
        <f t="shared" si="10"/>
        <v/>
      </c>
    </row>
    <row r="55" spans="1:15" x14ac:dyDescent="0.2">
      <c r="A55" s="69">
        <v>2</v>
      </c>
      <c r="B55" s="68">
        <v>50</v>
      </c>
      <c r="C55" s="68"/>
      <c r="D55" s="71"/>
      <c r="E55" s="68">
        <v>36</v>
      </c>
      <c r="F55" s="72"/>
      <c r="G55" s="70">
        <v>0.45</v>
      </c>
      <c r="H55" s="68"/>
      <c r="I55" s="67">
        <f t="shared" si="4"/>
        <v>0.45</v>
      </c>
      <c r="J55" s="287">
        <f t="shared" si="5"/>
        <v>866.96096269857321</v>
      </c>
      <c r="K55" s="287">
        <f t="shared" si="6"/>
        <v>0.43348048134928663</v>
      </c>
      <c r="L55" s="288">
        <f t="shared" si="8"/>
        <v>7.8674128490190904</v>
      </c>
      <c r="M55" s="51" t="str">
        <f t="shared" si="9"/>
        <v/>
      </c>
      <c r="N55" s="66" t="str">
        <f t="shared" si="7"/>
        <v/>
      </c>
      <c r="O55" s="61" t="str">
        <f t="shared" si="10"/>
        <v/>
      </c>
    </row>
    <row r="56" spans="1:15" x14ac:dyDescent="0.2">
      <c r="A56" s="69">
        <v>2</v>
      </c>
      <c r="B56" s="68">
        <v>50</v>
      </c>
      <c r="C56" s="68"/>
      <c r="D56" s="71"/>
      <c r="E56" s="68">
        <v>21</v>
      </c>
      <c r="F56" s="72"/>
      <c r="G56" s="70">
        <v>0.45</v>
      </c>
      <c r="H56" s="68"/>
      <c r="I56" s="67">
        <f t="shared" si="4"/>
        <v>0.45</v>
      </c>
      <c r="J56" s="287">
        <f t="shared" si="5"/>
        <v>214.40156509518795</v>
      </c>
      <c r="K56" s="287">
        <f t="shared" si="6"/>
        <v>0.10720078254759398</v>
      </c>
      <c r="L56" s="288">
        <f t="shared" si="8"/>
        <v>7.974613631566684</v>
      </c>
      <c r="M56" s="51" t="str">
        <f t="shared" si="9"/>
        <v/>
      </c>
      <c r="N56" s="66" t="str">
        <f t="shared" si="7"/>
        <v/>
      </c>
      <c r="O56" s="61" t="str">
        <f t="shared" si="10"/>
        <v/>
      </c>
    </row>
    <row r="57" spans="1:15" x14ac:dyDescent="0.2">
      <c r="A57" s="69">
        <v>2</v>
      </c>
      <c r="B57" s="68">
        <v>50</v>
      </c>
      <c r="C57" s="68"/>
      <c r="D57" s="71"/>
      <c r="E57" s="68">
        <v>44</v>
      </c>
      <c r="F57" s="72"/>
      <c r="G57" s="70">
        <v>0.45</v>
      </c>
      <c r="H57" s="68"/>
      <c r="I57" s="67">
        <f t="shared" si="4"/>
        <v>0.45</v>
      </c>
      <c r="J57" s="287">
        <f t="shared" si="5"/>
        <v>1440.0788980539257</v>
      </c>
      <c r="K57" s="287">
        <f t="shared" si="6"/>
        <v>0.72003944902696282</v>
      </c>
      <c r="L57" s="288">
        <f t="shared" si="8"/>
        <v>8.6946530805936462</v>
      </c>
      <c r="M57" s="51" t="str">
        <f t="shared" si="9"/>
        <v/>
      </c>
      <c r="N57" s="66" t="str">
        <f t="shared" si="7"/>
        <v/>
      </c>
      <c r="O57" s="61" t="str">
        <f t="shared" si="10"/>
        <v/>
      </c>
    </row>
    <row r="58" spans="1:15" x14ac:dyDescent="0.2">
      <c r="A58" s="69">
        <v>2</v>
      </c>
      <c r="B58" s="68">
        <v>50</v>
      </c>
      <c r="C58" s="68"/>
      <c r="D58" s="71"/>
      <c r="E58" s="68">
        <v>32</v>
      </c>
      <c r="F58" s="72"/>
      <c r="G58" s="70">
        <v>0.45</v>
      </c>
      <c r="H58" s="68"/>
      <c r="I58" s="67">
        <f t="shared" si="4"/>
        <v>0.45</v>
      </c>
      <c r="J58" s="287">
        <f t="shared" si="5"/>
        <v>641.29417301871013</v>
      </c>
      <c r="K58" s="287">
        <f t="shared" si="6"/>
        <v>0.32064708650935508</v>
      </c>
      <c r="L58" s="288">
        <f t="shared" si="8"/>
        <v>9.0153001671030015</v>
      </c>
      <c r="M58" s="51" t="str">
        <f t="shared" si="9"/>
        <v/>
      </c>
      <c r="N58" s="66" t="str">
        <f t="shared" si="7"/>
        <v/>
      </c>
      <c r="O58" s="61" t="str">
        <f t="shared" si="10"/>
        <v/>
      </c>
    </row>
    <row r="59" spans="1:15" x14ac:dyDescent="0.2">
      <c r="A59" s="69">
        <v>2</v>
      </c>
      <c r="B59" s="68">
        <v>50</v>
      </c>
      <c r="C59" s="68"/>
      <c r="D59" s="71"/>
      <c r="E59" s="68">
        <v>44</v>
      </c>
      <c r="F59" s="72"/>
      <c r="G59" s="70">
        <v>0.45</v>
      </c>
      <c r="H59" s="68"/>
      <c r="I59" s="67">
        <f t="shared" si="4"/>
        <v>0.45</v>
      </c>
      <c r="J59" s="287">
        <f t="shared" si="5"/>
        <v>1440.0788980539257</v>
      </c>
      <c r="K59" s="287">
        <f t="shared" si="6"/>
        <v>0.72003944902696282</v>
      </c>
      <c r="L59" s="288">
        <f t="shared" si="8"/>
        <v>9.7353396161299646</v>
      </c>
      <c r="M59" s="51" t="str">
        <f t="shared" si="9"/>
        <v/>
      </c>
      <c r="N59" s="66" t="str">
        <f t="shared" si="7"/>
        <v/>
      </c>
      <c r="O59" s="61" t="str">
        <f t="shared" si="10"/>
        <v/>
      </c>
    </row>
    <row r="60" spans="1:15" x14ac:dyDescent="0.2">
      <c r="A60" s="69">
        <v>2</v>
      </c>
      <c r="B60" s="68">
        <v>50</v>
      </c>
      <c r="C60" s="68"/>
      <c r="D60" s="71"/>
      <c r="E60" s="68">
        <v>28</v>
      </c>
      <c r="F60" s="72"/>
      <c r="G60" s="70">
        <v>0.45</v>
      </c>
      <c r="H60" s="68"/>
      <c r="I60" s="67">
        <f t="shared" si="4"/>
        <v>0.45</v>
      </c>
      <c r="J60" s="287">
        <f t="shared" si="5"/>
        <v>454.33113831005033</v>
      </c>
      <c r="K60" s="287">
        <f t="shared" si="6"/>
        <v>0.22716556915502517</v>
      </c>
      <c r="L60" s="288">
        <f t="shared" si="8"/>
        <v>9.9625051852849893</v>
      </c>
      <c r="M60" s="51" t="str">
        <f t="shared" si="9"/>
        <v/>
      </c>
      <c r="N60" s="66" t="str">
        <f t="shared" si="7"/>
        <v/>
      </c>
      <c r="O60" s="61" t="str">
        <f t="shared" si="10"/>
        <v/>
      </c>
    </row>
    <row r="61" spans="1:15" x14ac:dyDescent="0.2">
      <c r="A61" s="69">
        <v>2</v>
      </c>
      <c r="B61" s="68">
        <v>50</v>
      </c>
      <c r="C61" s="68"/>
      <c r="D61" s="71"/>
      <c r="E61" s="68">
        <v>22</v>
      </c>
      <c r="F61" s="72"/>
      <c r="G61" s="70">
        <v>0.45</v>
      </c>
      <c r="H61" s="68"/>
      <c r="I61" s="67">
        <f t="shared" si="4"/>
        <v>0.45</v>
      </c>
      <c r="J61" s="287">
        <f t="shared" si="5"/>
        <v>242.24525265107232</v>
      </c>
      <c r="K61" s="287">
        <f t="shared" si="6"/>
        <v>0.12112262632553616</v>
      </c>
      <c r="L61" s="288">
        <f t="shared" si="8"/>
        <v>10.083627811610526</v>
      </c>
      <c r="M61" s="51" t="str">
        <f t="shared" si="9"/>
        <v/>
      </c>
      <c r="N61" s="66" t="str">
        <f t="shared" si="7"/>
        <v/>
      </c>
      <c r="O61" s="61" t="str">
        <f t="shared" si="10"/>
        <v/>
      </c>
    </row>
    <row r="62" spans="1:15" x14ac:dyDescent="0.2">
      <c r="A62" s="69">
        <v>2</v>
      </c>
      <c r="B62" s="68">
        <v>50</v>
      </c>
      <c r="C62" s="68"/>
      <c r="D62" s="71"/>
      <c r="E62" s="68">
        <v>40</v>
      </c>
      <c r="F62" s="72"/>
      <c r="G62" s="70">
        <v>0.45</v>
      </c>
      <c r="H62" s="68"/>
      <c r="I62" s="67">
        <f t="shared" si="4"/>
        <v>0.45</v>
      </c>
      <c r="J62" s="287">
        <f t="shared" si="5"/>
        <v>1132.8281118091206</v>
      </c>
      <c r="K62" s="287">
        <f t="shared" si="6"/>
        <v>0.56641405590456029</v>
      </c>
      <c r="L62" s="288">
        <f t="shared" si="8"/>
        <v>10.650041867515087</v>
      </c>
      <c r="M62" s="51" t="str">
        <f t="shared" si="9"/>
        <v/>
      </c>
      <c r="N62" s="66" t="str">
        <f t="shared" si="7"/>
        <v/>
      </c>
      <c r="O62" s="61" t="str">
        <f t="shared" si="10"/>
        <v/>
      </c>
    </row>
    <row r="63" spans="1:15" x14ac:dyDescent="0.2">
      <c r="A63" s="69">
        <v>2</v>
      </c>
      <c r="B63" s="68">
        <v>50</v>
      </c>
      <c r="C63" s="68"/>
      <c r="D63" s="71"/>
      <c r="E63" s="68">
        <v>34</v>
      </c>
      <c r="F63" s="72"/>
      <c r="G63" s="70">
        <v>0.45</v>
      </c>
      <c r="H63" s="68"/>
      <c r="I63" s="67">
        <f t="shared" si="4"/>
        <v>0.45</v>
      </c>
      <c r="J63" s="287">
        <f t="shared" si="5"/>
        <v>749.18807795472424</v>
      </c>
      <c r="K63" s="287">
        <f t="shared" si="6"/>
        <v>0.3745940389773621</v>
      </c>
      <c r="L63" s="288">
        <f t="shared" si="8"/>
        <v>11.024635906492449</v>
      </c>
      <c r="M63" s="51" t="str">
        <f t="shared" si="9"/>
        <v/>
      </c>
      <c r="N63" s="66" t="str">
        <f t="shared" si="7"/>
        <v/>
      </c>
      <c r="O63" s="61" t="str">
        <f t="shared" si="10"/>
        <v/>
      </c>
    </row>
    <row r="64" spans="1:15" x14ac:dyDescent="0.2">
      <c r="A64" s="69">
        <v>2</v>
      </c>
      <c r="B64" s="68">
        <v>50</v>
      </c>
      <c r="C64" s="68"/>
      <c r="D64" s="71"/>
      <c r="E64" s="68">
        <v>18</v>
      </c>
      <c r="F64" s="72"/>
      <c r="G64" s="70">
        <v>0.45</v>
      </c>
      <c r="H64" s="68"/>
      <c r="I64" s="67">
        <f t="shared" si="4"/>
        <v>0.45</v>
      </c>
      <c r="J64" s="287">
        <f t="shared" si="5"/>
        <v>142.85253739583359</v>
      </c>
      <c r="K64" s="287">
        <f t="shared" si="6"/>
        <v>7.1426268697916795E-2</v>
      </c>
      <c r="L64" s="288">
        <f t="shared" si="8"/>
        <v>11.096062175190365</v>
      </c>
      <c r="M64" s="51" t="str">
        <f t="shared" si="9"/>
        <v/>
      </c>
      <c r="N64" s="66" t="str">
        <f t="shared" si="7"/>
        <v/>
      </c>
      <c r="O64" s="61" t="str">
        <f t="shared" si="10"/>
        <v/>
      </c>
    </row>
    <row r="65" spans="1:15" x14ac:dyDescent="0.2">
      <c r="A65" s="69">
        <v>2</v>
      </c>
      <c r="B65" s="68">
        <v>50</v>
      </c>
      <c r="C65" s="68"/>
      <c r="D65" s="71"/>
      <c r="E65" s="68">
        <v>28</v>
      </c>
      <c r="F65" s="72"/>
      <c r="G65" s="70">
        <v>0.45</v>
      </c>
      <c r="H65" s="68"/>
      <c r="I65" s="67">
        <f t="shared" si="4"/>
        <v>0.45</v>
      </c>
      <c r="J65" s="287">
        <f t="shared" si="5"/>
        <v>454.33113831005033</v>
      </c>
      <c r="K65" s="287">
        <f t="shared" si="6"/>
        <v>0.22716556915502517</v>
      </c>
      <c r="L65" s="288">
        <f t="shared" si="8"/>
        <v>11.32322774434539</v>
      </c>
      <c r="M65" s="51" t="str">
        <f t="shared" si="9"/>
        <v/>
      </c>
      <c r="N65" s="66" t="str">
        <f t="shared" si="7"/>
        <v/>
      </c>
      <c r="O65" s="61" t="str">
        <f t="shared" si="10"/>
        <v/>
      </c>
    </row>
    <row r="66" spans="1:15" x14ac:dyDescent="0.2">
      <c r="A66" s="69">
        <v>2</v>
      </c>
      <c r="B66" s="68">
        <v>50</v>
      </c>
      <c r="C66" s="68"/>
      <c r="D66" s="71"/>
      <c r="E66" s="68">
        <v>34</v>
      </c>
      <c r="F66" s="72"/>
      <c r="G66" s="70">
        <v>0.45</v>
      </c>
      <c r="H66" s="68"/>
      <c r="I66" s="67">
        <f t="shared" si="4"/>
        <v>0.45</v>
      </c>
      <c r="J66" s="287">
        <f t="shared" si="5"/>
        <v>749.18807795472424</v>
      </c>
      <c r="K66" s="287">
        <f t="shared" si="6"/>
        <v>0.3745940389773621</v>
      </c>
      <c r="L66" s="288">
        <f t="shared" si="8"/>
        <v>11.697821783322752</v>
      </c>
      <c r="M66" s="51">
        <f t="shared" si="9"/>
        <v>2</v>
      </c>
      <c r="N66" s="66">
        <f t="shared" si="7"/>
        <v>11.697821783322752</v>
      </c>
      <c r="O66" s="61">
        <f t="shared" si="10"/>
        <v>467.91287133291007</v>
      </c>
    </row>
    <row r="67" spans="1:15" x14ac:dyDescent="0.2">
      <c r="A67" s="69">
        <v>3</v>
      </c>
      <c r="B67" s="68">
        <v>50</v>
      </c>
      <c r="C67" s="68"/>
      <c r="D67" s="71"/>
      <c r="E67" s="68">
        <v>38</v>
      </c>
      <c r="F67" s="72"/>
      <c r="G67" s="70">
        <v>0.45</v>
      </c>
      <c r="H67" s="68"/>
      <c r="I67" s="67">
        <f t="shared" si="4"/>
        <v>0.45</v>
      </c>
      <c r="J67" s="287">
        <f t="shared" si="5"/>
        <v>994.78881079776806</v>
      </c>
      <c r="K67" s="287">
        <f t="shared" si="6"/>
        <v>0.49739440539888402</v>
      </c>
      <c r="L67" s="288">
        <f t="shared" ref="L67:L98" si="11">IF(A67="","",IF(A67=A66,K67+L66,K67))</f>
        <v>0.49739440539888402</v>
      </c>
      <c r="M67" s="51" t="str">
        <f t="shared" ref="M67:M98" si="12">IF(A67="","",IF($A67=$A68,"",$A67))</f>
        <v/>
      </c>
      <c r="N67" s="66" t="str">
        <f t="shared" si="7"/>
        <v/>
      </c>
      <c r="O67" s="61" t="str">
        <f t="shared" ref="O67:O98" si="13">IF(N67="","",(N67*2)/(B67*0.001))</f>
        <v/>
      </c>
    </row>
    <row r="68" spans="1:15" x14ac:dyDescent="0.2">
      <c r="A68" s="69">
        <v>3</v>
      </c>
      <c r="B68" s="68">
        <v>50</v>
      </c>
      <c r="C68" s="68"/>
      <c r="D68" s="71"/>
      <c r="E68" s="68">
        <v>37</v>
      </c>
      <c r="F68" s="72"/>
      <c r="G68" s="70">
        <v>0.45</v>
      </c>
      <c r="H68" s="68"/>
      <c r="I68" s="67">
        <f t="shared" ref="I68:I120" si="14">IF(A68="","",IF(G68="",IF(H68="America",0.6,IF(H68="Africa",0.5,IF(H68="Asia",0.57))),G68))</f>
        <v>0.45</v>
      </c>
      <c r="J68" s="287">
        <f t="shared" ref="J68:J120" si="15">IF(A68="","",IF(G68="",I68*EXP(-1.499+(2.148*LN(E68))+(0.207*(LN(E68))^2)-(0.0281*(LN(E68))^3)),G68*EXP(-1.499+(2.148*LN(E68))+(0.207*(LN(E68))^2)-(0.0281*(LN(E68))^3))))</f>
        <v>929.60779818604396</v>
      </c>
      <c r="K68" s="287">
        <f t="shared" ref="K68:K120" si="16">IF(A68="","",(J68/1000)/2)</f>
        <v>0.464803899093022</v>
      </c>
      <c r="L68" s="288">
        <f t="shared" si="11"/>
        <v>0.96219830449190602</v>
      </c>
      <c r="M68" s="51" t="str">
        <f t="shared" si="12"/>
        <v/>
      </c>
      <c r="N68" s="66" t="str">
        <f t="shared" si="7"/>
        <v/>
      </c>
      <c r="O68" s="61" t="str">
        <f t="shared" si="13"/>
        <v/>
      </c>
    </row>
    <row r="69" spans="1:15" x14ac:dyDescent="0.2">
      <c r="A69" s="69">
        <v>3</v>
      </c>
      <c r="B69" s="68">
        <v>50</v>
      </c>
      <c r="C69" s="68"/>
      <c r="D69" s="71"/>
      <c r="E69" s="68">
        <v>44</v>
      </c>
      <c r="F69" s="72"/>
      <c r="G69" s="70">
        <v>0.45</v>
      </c>
      <c r="H69" s="68"/>
      <c r="I69" s="67">
        <f t="shared" si="14"/>
        <v>0.45</v>
      </c>
      <c r="J69" s="287">
        <f t="shared" si="15"/>
        <v>1440.0788980539257</v>
      </c>
      <c r="K69" s="287">
        <f t="shared" si="16"/>
        <v>0.72003944902696282</v>
      </c>
      <c r="L69" s="288">
        <f t="shared" si="11"/>
        <v>1.6822377535188688</v>
      </c>
      <c r="M69" s="51" t="str">
        <f t="shared" si="12"/>
        <v/>
      </c>
      <c r="N69" s="66" t="str">
        <f t="shared" si="7"/>
        <v/>
      </c>
      <c r="O69" s="61" t="str">
        <f t="shared" si="13"/>
        <v/>
      </c>
    </row>
    <row r="70" spans="1:15" x14ac:dyDescent="0.2">
      <c r="A70" s="69">
        <v>3</v>
      </c>
      <c r="B70" s="68">
        <v>50</v>
      </c>
      <c r="C70" s="68"/>
      <c r="D70" s="71"/>
      <c r="E70" s="68">
        <v>30</v>
      </c>
      <c r="F70" s="72"/>
      <c r="G70" s="70">
        <v>0.45</v>
      </c>
      <c r="H70" s="68"/>
      <c r="I70" s="67">
        <f t="shared" si="14"/>
        <v>0.45</v>
      </c>
      <c r="J70" s="287">
        <f t="shared" si="15"/>
        <v>543.08201107134141</v>
      </c>
      <c r="K70" s="287">
        <f t="shared" si="16"/>
        <v>0.27154100553567073</v>
      </c>
      <c r="L70" s="288">
        <f t="shared" si="11"/>
        <v>1.9537787590545395</v>
      </c>
      <c r="M70" s="51" t="str">
        <f t="shared" si="12"/>
        <v/>
      </c>
      <c r="N70" s="66" t="str">
        <f t="shared" si="7"/>
        <v/>
      </c>
      <c r="O70" s="61" t="str">
        <f t="shared" si="13"/>
        <v/>
      </c>
    </row>
    <row r="71" spans="1:15" x14ac:dyDescent="0.2">
      <c r="A71" s="69">
        <v>3</v>
      </c>
      <c r="B71" s="68">
        <v>50</v>
      </c>
      <c r="C71" s="68"/>
      <c r="D71" s="71"/>
      <c r="E71" s="68">
        <v>42</v>
      </c>
      <c r="F71" s="72"/>
      <c r="G71" s="70">
        <v>0.45</v>
      </c>
      <c r="H71" s="68"/>
      <c r="I71" s="67">
        <f t="shared" si="14"/>
        <v>0.45</v>
      </c>
      <c r="J71" s="287">
        <f t="shared" si="15"/>
        <v>1281.2174432766508</v>
      </c>
      <c r="K71" s="287">
        <f t="shared" si="16"/>
        <v>0.64060872163832538</v>
      </c>
      <c r="L71" s="288">
        <f t="shared" si="11"/>
        <v>2.5943874806928648</v>
      </c>
      <c r="M71" s="51" t="str">
        <f t="shared" si="12"/>
        <v/>
      </c>
      <c r="N71" s="66" t="str">
        <f t="shared" si="7"/>
        <v/>
      </c>
      <c r="O71" s="61" t="str">
        <f t="shared" si="13"/>
        <v/>
      </c>
    </row>
    <row r="72" spans="1:15" x14ac:dyDescent="0.2">
      <c r="A72" s="69">
        <v>3</v>
      </c>
      <c r="B72" s="68">
        <v>50</v>
      </c>
      <c r="C72" s="68"/>
      <c r="D72" s="71"/>
      <c r="E72" s="68">
        <v>24</v>
      </c>
      <c r="F72" s="72"/>
      <c r="G72" s="70">
        <v>0.45</v>
      </c>
      <c r="H72" s="68"/>
      <c r="I72" s="67">
        <f t="shared" si="14"/>
        <v>0.45</v>
      </c>
      <c r="J72" s="287">
        <f t="shared" si="15"/>
        <v>304.20187739303918</v>
      </c>
      <c r="K72" s="287">
        <f t="shared" si="16"/>
        <v>0.15210093869651958</v>
      </c>
      <c r="L72" s="288">
        <f t="shared" si="11"/>
        <v>2.7464884193893844</v>
      </c>
      <c r="M72" s="51" t="str">
        <f t="shared" si="12"/>
        <v/>
      </c>
      <c r="N72" s="66" t="str">
        <f t="shared" si="7"/>
        <v/>
      </c>
      <c r="O72" s="61" t="str">
        <f t="shared" si="13"/>
        <v/>
      </c>
    </row>
    <row r="73" spans="1:15" x14ac:dyDescent="0.2">
      <c r="A73" s="69">
        <v>3</v>
      </c>
      <c r="B73" s="68">
        <v>50</v>
      </c>
      <c r="C73" s="68"/>
      <c r="D73" s="71"/>
      <c r="E73" s="68">
        <v>18</v>
      </c>
      <c r="F73" s="72"/>
      <c r="G73" s="70">
        <v>0.45</v>
      </c>
      <c r="H73" s="68"/>
      <c r="I73" s="67">
        <f t="shared" si="14"/>
        <v>0.45</v>
      </c>
      <c r="J73" s="287">
        <f t="shared" si="15"/>
        <v>142.85253739583359</v>
      </c>
      <c r="K73" s="287">
        <f t="shared" si="16"/>
        <v>7.1426268697916795E-2</v>
      </c>
      <c r="L73" s="288">
        <f t="shared" si="11"/>
        <v>2.8179146880873009</v>
      </c>
      <c r="M73" s="51" t="str">
        <f t="shared" si="12"/>
        <v/>
      </c>
      <c r="N73" s="66" t="str">
        <f t="shared" si="7"/>
        <v/>
      </c>
      <c r="O73" s="61" t="str">
        <f t="shared" si="13"/>
        <v/>
      </c>
    </row>
    <row r="74" spans="1:15" x14ac:dyDescent="0.2">
      <c r="A74" s="69">
        <v>3</v>
      </c>
      <c r="B74" s="68">
        <v>50</v>
      </c>
      <c r="C74" s="68"/>
      <c r="D74" s="71"/>
      <c r="E74" s="68">
        <v>35</v>
      </c>
      <c r="F74" s="72"/>
      <c r="G74" s="70">
        <v>0.45</v>
      </c>
      <c r="H74" s="68"/>
      <c r="I74" s="67">
        <f t="shared" si="14"/>
        <v>0.45</v>
      </c>
      <c r="J74" s="287">
        <f t="shared" si="15"/>
        <v>806.82817229860393</v>
      </c>
      <c r="K74" s="287">
        <f t="shared" si="16"/>
        <v>0.40341408614930196</v>
      </c>
      <c r="L74" s="288">
        <f t="shared" si="11"/>
        <v>3.221328774236603</v>
      </c>
      <c r="M74" s="51" t="str">
        <f t="shared" si="12"/>
        <v/>
      </c>
      <c r="N74" s="66" t="str">
        <f t="shared" si="7"/>
        <v/>
      </c>
      <c r="O74" s="61" t="str">
        <f t="shared" si="13"/>
        <v/>
      </c>
    </row>
    <row r="75" spans="1:15" x14ac:dyDescent="0.2">
      <c r="A75" s="69">
        <v>3</v>
      </c>
      <c r="B75" s="68">
        <v>50</v>
      </c>
      <c r="C75" s="68"/>
      <c r="D75" s="71"/>
      <c r="E75" s="68">
        <v>34</v>
      </c>
      <c r="F75" s="72"/>
      <c r="G75" s="70">
        <v>0.45</v>
      </c>
      <c r="H75" s="68"/>
      <c r="I75" s="67">
        <f t="shared" si="14"/>
        <v>0.45</v>
      </c>
      <c r="J75" s="287">
        <f t="shared" si="15"/>
        <v>749.18807795472424</v>
      </c>
      <c r="K75" s="287">
        <f t="shared" si="16"/>
        <v>0.3745940389773621</v>
      </c>
      <c r="L75" s="288">
        <f t="shared" si="11"/>
        <v>3.5959228132139653</v>
      </c>
      <c r="M75" s="51" t="str">
        <f t="shared" si="12"/>
        <v/>
      </c>
      <c r="N75" s="66" t="str">
        <f t="shared" si="7"/>
        <v/>
      </c>
      <c r="O75" s="61" t="str">
        <f t="shared" si="13"/>
        <v/>
      </c>
    </row>
    <row r="76" spans="1:15" x14ac:dyDescent="0.2">
      <c r="A76" s="69">
        <v>3</v>
      </c>
      <c r="B76" s="68">
        <v>50</v>
      </c>
      <c r="C76" s="68"/>
      <c r="D76" s="71"/>
      <c r="E76" s="68">
        <v>41</v>
      </c>
      <c r="F76" s="72"/>
      <c r="G76" s="70">
        <v>0.45</v>
      </c>
      <c r="H76" s="68"/>
      <c r="I76" s="67">
        <f t="shared" si="14"/>
        <v>0.45</v>
      </c>
      <c r="J76" s="287">
        <f t="shared" si="15"/>
        <v>1205.7210223298589</v>
      </c>
      <c r="K76" s="287">
        <f t="shared" si="16"/>
        <v>0.60286051116492945</v>
      </c>
      <c r="L76" s="288">
        <f t="shared" si="11"/>
        <v>4.198783324378895</v>
      </c>
      <c r="M76" s="51" t="str">
        <f t="shared" si="12"/>
        <v/>
      </c>
      <c r="N76" s="66" t="str">
        <f t="shared" si="7"/>
        <v/>
      </c>
      <c r="O76" s="61" t="str">
        <f t="shared" si="13"/>
        <v/>
      </c>
    </row>
    <row r="77" spans="1:15" x14ac:dyDescent="0.2">
      <c r="A77" s="69">
        <v>3</v>
      </c>
      <c r="B77" s="68">
        <v>50</v>
      </c>
      <c r="C77" s="68"/>
      <c r="D77" s="71"/>
      <c r="E77" s="68">
        <v>18</v>
      </c>
      <c r="F77" s="72"/>
      <c r="G77" s="70">
        <v>0.45</v>
      </c>
      <c r="H77" s="68"/>
      <c r="I77" s="67">
        <f t="shared" si="14"/>
        <v>0.45</v>
      </c>
      <c r="J77" s="287">
        <f t="shared" si="15"/>
        <v>142.85253739583359</v>
      </c>
      <c r="K77" s="287">
        <f t="shared" si="16"/>
        <v>7.1426268697916795E-2</v>
      </c>
      <c r="L77" s="288">
        <f t="shared" si="11"/>
        <v>4.270209593076812</v>
      </c>
      <c r="M77" s="51" t="str">
        <f t="shared" si="12"/>
        <v/>
      </c>
      <c r="N77" s="66" t="str">
        <f t="shared" si="7"/>
        <v/>
      </c>
      <c r="O77" s="61" t="str">
        <f t="shared" si="13"/>
        <v/>
      </c>
    </row>
    <row r="78" spans="1:15" x14ac:dyDescent="0.2">
      <c r="A78" s="69">
        <v>3</v>
      </c>
      <c r="B78" s="68">
        <v>50</v>
      </c>
      <c r="C78" s="68"/>
      <c r="D78" s="71"/>
      <c r="E78" s="68">
        <v>18</v>
      </c>
      <c r="F78" s="72"/>
      <c r="G78" s="70">
        <v>0.45</v>
      </c>
      <c r="H78" s="68"/>
      <c r="I78" s="67">
        <f t="shared" si="14"/>
        <v>0.45</v>
      </c>
      <c r="J78" s="287">
        <f t="shared" si="15"/>
        <v>142.85253739583359</v>
      </c>
      <c r="K78" s="287">
        <f t="shared" si="16"/>
        <v>7.1426268697916795E-2</v>
      </c>
      <c r="L78" s="288">
        <f t="shared" si="11"/>
        <v>4.341635861774729</v>
      </c>
      <c r="M78" s="51" t="str">
        <f t="shared" si="12"/>
        <v/>
      </c>
      <c r="N78" s="66" t="str">
        <f t="shared" si="7"/>
        <v/>
      </c>
      <c r="O78" s="61" t="str">
        <f t="shared" si="13"/>
        <v/>
      </c>
    </row>
    <row r="79" spans="1:15" x14ac:dyDescent="0.2">
      <c r="A79" s="69">
        <v>3</v>
      </c>
      <c r="B79" s="68">
        <v>50</v>
      </c>
      <c r="C79" s="68"/>
      <c r="D79" s="71"/>
      <c r="E79" s="68">
        <v>27</v>
      </c>
      <c r="F79" s="72"/>
      <c r="G79" s="70">
        <v>0.45</v>
      </c>
      <c r="H79" s="68"/>
      <c r="I79" s="67">
        <f t="shared" si="14"/>
        <v>0.45</v>
      </c>
      <c r="J79" s="287">
        <f t="shared" si="15"/>
        <v>413.4279090156831</v>
      </c>
      <c r="K79" s="287">
        <f t="shared" si="16"/>
        <v>0.20671395450784155</v>
      </c>
      <c r="L79" s="288">
        <f t="shared" si="11"/>
        <v>4.5483498162825704</v>
      </c>
      <c r="M79" s="51" t="str">
        <f t="shared" si="12"/>
        <v/>
      </c>
      <c r="N79" s="66" t="str">
        <f t="shared" si="7"/>
        <v/>
      </c>
      <c r="O79" s="61" t="str">
        <f t="shared" si="13"/>
        <v/>
      </c>
    </row>
    <row r="80" spans="1:15" x14ac:dyDescent="0.2">
      <c r="A80" s="69">
        <v>3</v>
      </c>
      <c r="B80" s="68">
        <v>50</v>
      </c>
      <c r="C80" s="68"/>
      <c r="D80" s="71"/>
      <c r="E80" s="68">
        <v>38</v>
      </c>
      <c r="F80" s="72"/>
      <c r="G80" s="70">
        <v>0.45</v>
      </c>
      <c r="H80" s="68"/>
      <c r="I80" s="67">
        <f t="shared" si="14"/>
        <v>0.45</v>
      </c>
      <c r="J80" s="287">
        <f t="shared" si="15"/>
        <v>994.78881079776806</v>
      </c>
      <c r="K80" s="287">
        <f t="shared" si="16"/>
        <v>0.49739440539888402</v>
      </c>
      <c r="L80" s="288">
        <f t="shared" si="11"/>
        <v>5.0457442216814545</v>
      </c>
      <c r="M80" s="51" t="str">
        <f t="shared" si="12"/>
        <v/>
      </c>
      <c r="N80" s="66" t="str">
        <f t="shared" si="7"/>
        <v/>
      </c>
      <c r="O80" s="61" t="str">
        <f t="shared" si="13"/>
        <v/>
      </c>
    </row>
    <row r="81" spans="1:15" x14ac:dyDescent="0.2">
      <c r="A81" s="69">
        <v>3</v>
      </c>
      <c r="B81" s="68">
        <v>50</v>
      </c>
      <c r="C81" s="68"/>
      <c r="D81" s="71"/>
      <c r="E81" s="68">
        <v>35</v>
      </c>
      <c r="F81" s="72"/>
      <c r="G81" s="70">
        <v>0.45</v>
      </c>
      <c r="H81" s="68"/>
      <c r="I81" s="67">
        <f t="shared" si="14"/>
        <v>0.45</v>
      </c>
      <c r="J81" s="287">
        <f t="shared" si="15"/>
        <v>806.82817229860393</v>
      </c>
      <c r="K81" s="287">
        <f t="shared" si="16"/>
        <v>0.40341408614930196</v>
      </c>
      <c r="L81" s="288">
        <f t="shared" si="11"/>
        <v>5.4491583078307562</v>
      </c>
      <c r="M81" s="51" t="str">
        <f t="shared" si="12"/>
        <v/>
      </c>
      <c r="N81" s="66" t="str">
        <f t="shared" si="7"/>
        <v/>
      </c>
      <c r="O81" s="61" t="str">
        <f t="shared" si="13"/>
        <v/>
      </c>
    </row>
    <row r="82" spans="1:15" x14ac:dyDescent="0.2">
      <c r="A82" s="69">
        <v>3</v>
      </c>
      <c r="B82" s="68">
        <v>50</v>
      </c>
      <c r="C82" s="68"/>
      <c r="D82" s="71"/>
      <c r="E82" s="68">
        <v>17</v>
      </c>
      <c r="F82" s="72"/>
      <c r="G82" s="70">
        <v>0.45</v>
      </c>
      <c r="H82" s="68"/>
      <c r="I82" s="67">
        <f t="shared" si="14"/>
        <v>0.45</v>
      </c>
      <c r="J82" s="287">
        <f t="shared" si="15"/>
        <v>122.82739943630149</v>
      </c>
      <c r="K82" s="287">
        <f t="shared" si="16"/>
        <v>6.1413699718150742E-2</v>
      </c>
      <c r="L82" s="288">
        <f t="shared" si="11"/>
        <v>5.5105720075489071</v>
      </c>
      <c r="M82" s="51" t="str">
        <f t="shared" si="12"/>
        <v/>
      </c>
      <c r="N82" s="66" t="str">
        <f t="shared" si="7"/>
        <v/>
      </c>
      <c r="O82" s="61" t="str">
        <f t="shared" si="13"/>
        <v/>
      </c>
    </row>
    <row r="83" spans="1:15" x14ac:dyDescent="0.2">
      <c r="A83" s="69">
        <v>3</v>
      </c>
      <c r="B83" s="68">
        <v>50</v>
      </c>
      <c r="C83" s="68"/>
      <c r="D83" s="71"/>
      <c r="E83" s="68">
        <v>42</v>
      </c>
      <c r="F83" s="72"/>
      <c r="G83" s="70">
        <v>0.45</v>
      </c>
      <c r="H83" s="68"/>
      <c r="I83" s="67">
        <f t="shared" si="14"/>
        <v>0.45</v>
      </c>
      <c r="J83" s="287">
        <f t="shared" si="15"/>
        <v>1281.2174432766508</v>
      </c>
      <c r="K83" s="287">
        <f t="shared" si="16"/>
        <v>0.64060872163832538</v>
      </c>
      <c r="L83" s="288">
        <f t="shared" si="11"/>
        <v>6.1511807291872325</v>
      </c>
      <c r="M83" s="51" t="str">
        <f t="shared" si="12"/>
        <v/>
      </c>
      <c r="N83" s="66" t="str">
        <f t="shared" si="7"/>
        <v/>
      </c>
      <c r="O83" s="61" t="str">
        <f t="shared" si="13"/>
        <v/>
      </c>
    </row>
    <row r="84" spans="1:15" x14ac:dyDescent="0.2">
      <c r="A84" s="69">
        <v>3</v>
      </c>
      <c r="B84" s="68">
        <v>50</v>
      </c>
      <c r="C84" s="68"/>
      <c r="D84" s="71"/>
      <c r="E84" s="68">
        <v>36</v>
      </c>
      <c r="F84" s="72"/>
      <c r="G84" s="70">
        <v>0.45</v>
      </c>
      <c r="H84" s="68"/>
      <c r="I84" s="67">
        <f t="shared" si="14"/>
        <v>0.45</v>
      </c>
      <c r="J84" s="287">
        <f t="shared" si="15"/>
        <v>866.96096269857321</v>
      </c>
      <c r="K84" s="287">
        <f t="shared" si="16"/>
        <v>0.43348048134928663</v>
      </c>
      <c r="L84" s="288">
        <f t="shared" si="11"/>
        <v>6.5846612105365194</v>
      </c>
      <c r="M84" s="51" t="str">
        <f t="shared" si="12"/>
        <v/>
      </c>
      <c r="N84" s="66" t="str">
        <f t="shared" si="7"/>
        <v/>
      </c>
      <c r="O84" s="61" t="str">
        <f t="shared" si="13"/>
        <v/>
      </c>
    </row>
    <row r="85" spans="1:15" x14ac:dyDescent="0.2">
      <c r="A85" s="69">
        <v>3</v>
      </c>
      <c r="B85" s="68">
        <v>50</v>
      </c>
      <c r="C85" s="68"/>
      <c r="D85" s="71"/>
      <c r="E85" s="68">
        <v>43</v>
      </c>
      <c r="F85" s="72"/>
      <c r="G85" s="70">
        <v>0.45</v>
      </c>
      <c r="H85" s="68"/>
      <c r="I85" s="67">
        <f t="shared" si="14"/>
        <v>0.45</v>
      </c>
      <c r="J85" s="287">
        <f t="shared" si="15"/>
        <v>1359.3321322083916</v>
      </c>
      <c r="K85" s="287">
        <f t="shared" si="16"/>
        <v>0.67966606610419578</v>
      </c>
      <c r="L85" s="288">
        <f t="shared" si="11"/>
        <v>7.2643272766407154</v>
      </c>
      <c r="M85" s="51" t="str">
        <f t="shared" si="12"/>
        <v/>
      </c>
      <c r="N85" s="66" t="str">
        <f t="shared" si="7"/>
        <v/>
      </c>
      <c r="O85" s="61" t="str">
        <f t="shared" si="13"/>
        <v/>
      </c>
    </row>
    <row r="86" spans="1:15" x14ac:dyDescent="0.2">
      <c r="A86" s="69">
        <v>3</v>
      </c>
      <c r="B86" s="68">
        <v>50</v>
      </c>
      <c r="C86" s="68"/>
      <c r="D86" s="71"/>
      <c r="E86" s="68">
        <v>20</v>
      </c>
      <c r="F86" s="72"/>
      <c r="G86" s="70">
        <v>0.45</v>
      </c>
      <c r="H86" s="68"/>
      <c r="I86" s="67">
        <f t="shared" si="14"/>
        <v>0.45</v>
      </c>
      <c r="J86" s="287">
        <f t="shared" si="15"/>
        <v>188.58744553664016</v>
      </c>
      <c r="K86" s="287">
        <f t="shared" si="16"/>
        <v>9.4293722768320085E-2</v>
      </c>
      <c r="L86" s="288">
        <f t="shared" si="11"/>
        <v>7.3586209994090357</v>
      </c>
      <c r="M86" s="51" t="str">
        <f t="shared" si="12"/>
        <v/>
      </c>
      <c r="N86" s="66" t="str">
        <f t="shared" si="7"/>
        <v/>
      </c>
      <c r="O86" s="61" t="str">
        <f t="shared" si="13"/>
        <v/>
      </c>
    </row>
    <row r="87" spans="1:15" x14ac:dyDescent="0.2">
      <c r="A87" s="69">
        <v>3</v>
      </c>
      <c r="B87" s="68">
        <v>50</v>
      </c>
      <c r="C87" s="68"/>
      <c r="D87" s="71"/>
      <c r="E87" s="68">
        <v>33</v>
      </c>
      <c r="F87" s="72"/>
      <c r="G87" s="70">
        <v>0.45</v>
      </c>
      <c r="H87" s="68"/>
      <c r="I87" s="67">
        <f t="shared" si="14"/>
        <v>0.45</v>
      </c>
      <c r="J87" s="287">
        <f t="shared" si="15"/>
        <v>694.01806024760162</v>
      </c>
      <c r="K87" s="287">
        <f t="shared" si="16"/>
        <v>0.3470090301238008</v>
      </c>
      <c r="L87" s="288">
        <f t="shared" si="11"/>
        <v>7.7056300295328368</v>
      </c>
      <c r="M87" s="51" t="str">
        <f t="shared" si="12"/>
        <v/>
      </c>
      <c r="N87" s="66" t="str">
        <f t="shared" si="7"/>
        <v/>
      </c>
      <c r="O87" s="61" t="str">
        <f t="shared" si="13"/>
        <v/>
      </c>
    </row>
    <row r="88" spans="1:15" x14ac:dyDescent="0.2">
      <c r="A88" s="69">
        <v>3</v>
      </c>
      <c r="B88" s="68">
        <v>50</v>
      </c>
      <c r="C88" s="68"/>
      <c r="D88" s="71"/>
      <c r="E88" s="68">
        <v>45</v>
      </c>
      <c r="F88" s="72"/>
      <c r="G88" s="70">
        <v>0.45</v>
      </c>
      <c r="H88" s="68"/>
      <c r="I88" s="67">
        <f t="shared" si="14"/>
        <v>0.45</v>
      </c>
      <c r="J88" s="287">
        <f t="shared" si="15"/>
        <v>1523.4706385664383</v>
      </c>
      <c r="K88" s="287">
        <f t="shared" si="16"/>
        <v>0.76173531928321914</v>
      </c>
      <c r="L88" s="288">
        <f t="shared" si="11"/>
        <v>8.4673653488160561</v>
      </c>
      <c r="M88" s="51" t="str">
        <f t="shared" si="12"/>
        <v/>
      </c>
      <c r="N88" s="66" t="str">
        <f t="shared" si="7"/>
        <v/>
      </c>
      <c r="O88" s="61" t="str">
        <f t="shared" si="13"/>
        <v/>
      </c>
    </row>
    <row r="89" spans="1:15" x14ac:dyDescent="0.2">
      <c r="A89" s="69">
        <v>3</v>
      </c>
      <c r="B89" s="68">
        <v>50</v>
      </c>
      <c r="C89" s="68"/>
      <c r="D89" s="71"/>
      <c r="E89" s="68">
        <v>34</v>
      </c>
      <c r="F89" s="72"/>
      <c r="G89" s="70">
        <v>0.45</v>
      </c>
      <c r="H89" s="68"/>
      <c r="I89" s="67">
        <f t="shared" si="14"/>
        <v>0.45</v>
      </c>
      <c r="J89" s="287">
        <f t="shared" si="15"/>
        <v>749.18807795472424</v>
      </c>
      <c r="K89" s="287">
        <f t="shared" si="16"/>
        <v>0.3745940389773621</v>
      </c>
      <c r="L89" s="288">
        <f t="shared" si="11"/>
        <v>8.8419593877934179</v>
      </c>
      <c r="M89" s="51" t="str">
        <f t="shared" si="12"/>
        <v/>
      </c>
      <c r="N89" s="66" t="str">
        <f t="shared" si="7"/>
        <v/>
      </c>
      <c r="O89" s="61" t="str">
        <f t="shared" si="13"/>
        <v/>
      </c>
    </row>
    <row r="90" spans="1:15" x14ac:dyDescent="0.2">
      <c r="A90" s="69">
        <v>3</v>
      </c>
      <c r="B90" s="68">
        <v>50</v>
      </c>
      <c r="C90" s="68"/>
      <c r="D90" s="71"/>
      <c r="E90" s="68">
        <v>28</v>
      </c>
      <c r="F90" s="72"/>
      <c r="G90" s="70">
        <v>0.45</v>
      </c>
      <c r="H90" s="68"/>
      <c r="I90" s="67">
        <f t="shared" si="14"/>
        <v>0.45</v>
      </c>
      <c r="J90" s="287">
        <f t="shared" si="15"/>
        <v>454.33113831005033</v>
      </c>
      <c r="K90" s="287">
        <f t="shared" si="16"/>
        <v>0.22716556915502517</v>
      </c>
      <c r="L90" s="288">
        <f t="shared" si="11"/>
        <v>9.0691249569484427</v>
      </c>
      <c r="M90" s="51" t="str">
        <f t="shared" si="12"/>
        <v/>
      </c>
      <c r="N90" s="66" t="str">
        <f t="shared" si="7"/>
        <v/>
      </c>
      <c r="O90" s="61" t="str">
        <f t="shared" si="13"/>
        <v/>
      </c>
    </row>
    <row r="91" spans="1:15" x14ac:dyDescent="0.2">
      <c r="A91" s="69">
        <v>3</v>
      </c>
      <c r="B91" s="68">
        <v>50</v>
      </c>
      <c r="C91" s="68"/>
      <c r="D91" s="71"/>
      <c r="E91" s="68">
        <v>20</v>
      </c>
      <c r="F91" s="72"/>
      <c r="G91" s="70">
        <v>0.45</v>
      </c>
      <c r="H91" s="68"/>
      <c r="I91" s="67">
        <f t="shared" si="14"/>
        <v>0.45</v>
      </c>
      <c r="J91" s="287">
        <f t="shared" si="15"/>
        <v>188.58744553664016</v>
      </c>
      <c r="K91" s="287">
        <f t="shared" si="16"/>
        <v>9.4293722768320085E-2</v>
      </c>
      <c r="L91" s="288">
        <f t="shared" si="11"/>
        <v>9.1634186797167629</v>
      </c>
      <c r="M91" s="51" t="str">
        <f t="shared" si="12"/>
        <v/>
      </c>
      <c r="N91" s="66" t="str">
        <f t="shared" si="7"/>
        <v/>
      </c>
      <c r="O91" s="61" t="str">
        <f t="shared" si="13"/>
        <v/>
      </c>
    </row>
    <row r="92" spans="1:15" x14ac:dyDescent="0.2">
      <c r="A92" s="69">
        <v>3</v>
      </c>
      <c r="B92" s="68">
        <v>50</v>
      </c>
      <c r="C92" s="68"/>
      <c r="D92" s="71"/>
      <c r="E92" s="68">
        <v>33</v>
      </c>
      <c r="F92" s="72"/>
      <c r="G92" s="70">
        <v>0.45</v>
      </c>
      <c r="H92" s="68"/>
      <c r="I92" s="67">
        <f t="shared" si="14"/>
        <v>0.45</v>
      </c>
      <c r="J92" s="287">
        <f t="shared" si="15"/>
        <v>694.01806024760162</v>
      </c>
      <c r="K92" s="287">
        <f t="shared" si="16"/>
        <v>0.3470090301238008</v>
      </c>
      <c r="L92" s="288">
        <f t="shared" si="11"/>
        <v>9.5104277098405632</v>
      </c>
      <c r="M92" s="51" t="str">
        <f t="shared" si="12"/>
        <v/>
      </c>
      <c r="N92" s="66" t="str">
        <f t="shared" si="7"/>
        <v/>
      </c>
      <c r="O92" s="61" t="str">
        <f t="shared" si="13"/>
        <v/>
      </c>
    </row>
    <row r="93" spans="1:15" x14ac:dyDescent="0.2">
      <c r="A93" s="69">
        <v>3</v>
      </c>
      <c r="B93" s="68">
        <v>50</v>
      </c>
      <c r="C93" s="68"/>
      <c r="D93" s="71"/>
      <c r="E93" s="68">
        <v>37</v>
      </c>
      <c r="F93" s="72"/>
      <c r="G93" s="70">
        <v>0.45</v>
      </c>
      <c r="H93" s="68"/>
      <c r="I93" s="67">
        <f t="shared" si="14"/>
        <v>0.45</v>
      </c>
      <c r="J93" s="287">
        <f t="shared" si="15"/>
        <v>929.60779818604396</v>
      </c>
      <c r="K93" s="287">
        <f t="shared" si="16"/>
        <v>0.464803899093022</v>
      </c>
      <c r="L93" s="288">
        <f t="shared" si="11"/>
        <v>9.9752316089335853</v>
      </c>
      <c r="M93" s="51" t="str">
        <f t="shared" si="12"/>
        <v/>
      </c>
      <c r="N93" s="66" t="str">
        <f t="shared" si="7"/>
        <v/>
      </c>
      <c r="O93" s="61" t="str">
        <f t="shared" si="13"/>
        <v/>
      </c>
    </row>
    <row r="94" spans="1:15" x14ac:dyDescent="0.2">
      <c r="A94" s="69">
        <v>3</v>
      </c>
      <c r="B94" s="68">
        <v>50</v>
      </c>
      <c r="C94" s="68"/>
      <c r="D94" s="71"/>
      <c r="E94" s="68">
        <v>40</v>
      </c>
      <c r="F94" s="72"/>
      <c r="G94" s="70">
        <v>0.45</v>
      </c>
      <c r="H94" s="68"/>
      <c r="I94" s="67">
        <f t="shared" si="14"/>
        <v>0.45</v>
      </c>
      <c r="J94" s="287">
        <f t="shared" si="15"/>
        <v>1132.8281118091206</v>
      </c>
      <c r="K94" s="287">
        <f t="shared" si="16"/>
        <v>0.56641405590456029</v>
      </c>
      <c r="L94" s="288">
        <f t="shared" si="11"/>
        <v>10.541645664838146</v>
      </c>
      <c r="M94" s="51" t="str">
        <f t="shared" si="12"/>
        <v/>
      </c>
      <c r="N94" s="66" t="str">
        <f t="shared" si="7"/>
        <v/>
      </c>
      <c r="O94" s="61" t="str">
        <f t="shared" si="13"/>
        <v/>
      </c>
    </row>
    <row r="95" spans="1:15" x14ac:dyDescent="0.2">
      <c r="A95" s="69">
        <v>3</v>
      </c>
      <c r="B95" s="68">
        <v>50</v>
      </c>
      <c r="C95" s="68"/>
      <c r="D95" s="71"/>
      <c r="E95" s="68">
        <v>26</v>
      </c>
      <c r="F95" s="72"/>
      <c r="G95" s="70">
        <v>0.45</v>
      </c>
      <c r="H95" s="68"/>
      <c r="I95" s="67">
        <f t="shared" si="14"/>
        <v>0.45</v>
      </c>
      <c r="J95" s="287">
        <f t="shared" si="15"/>
        <v>374.79568301958756</v>
      </c>
      <c r="K95" s="287">
        <f t="shared" si="16"/>
        <v>0.18739784150979377</v>
      </c>
      <c r="L95" s="288">
        <f t="shared" si="11"/>
        <v>10.72904350634794</v>
      </c>
      <c r="M95" s="51" t="str">
        <f t="shared" si="12"/>
        <v/>
      </c>
      <c r="N95" s="66" t="str">
        <f t="shared" ref="N95:N120" si="17">IF(M95="","",L95)</f>
        <v/>
      </c>
      <c r="O95" s="61" t="str">
        <f t="shared" si="13"/>
        <v/>
      </c>
    </row>
    <row r="96" spans="1:15" x14ac:dyDescent="0.2">
      <c r="A96" s="69">
        <v>3</v>
      </c>
      <c r="B96" s="68">
        <v>50</v>
      </c>
      <c r="C96" s="68"/>
      <c r="D96" s="71"/>
      <c r="E96" s="68">
        <v>32</v>
      </c>
      <c r="F96" s="72"/>
      <c r="G96" s="70">
        <v>0.45</v>
      </c>
      <c r="H96" s="68"/>
      <c r="I96" s="67">
        <f t="shared" si="14"/>
        <v>0.45</v>
      </c>
      <c r="J96" s="287">
        <f t="shared" si="15"/>
        <v>641.29417301871013</v>
      </c>
      <c r="K96" s="287">
        <f t="shared" si="16"/>
        <v>0.32064708650935508</v>
      </c>
      <c r="L96" s="288">
        <f t="shared" si="11"/>
        <v>11.049690592857296</v>
      </c>
      <c r="M96" s="51" t="str">
        <f t="shared" si="12"/>
        <v/>
      </c>
      <c r="N96" s="66" t="str">
        <f t="shared" si="17"/>
        <v/>
      </c>
      <c r="O96" s="61" t="str">
        <f t="shared" si="13"/>
        <v/>
      </c>
    </row>
    <row r="97" spans="1:15" x14ac:dyDescent="0.2">
      <c r="A97" s="69">
        <v>3</v>
      </c>
      <c r="B97" s="68">
        <v>50</v>
      </c>
      <c r="C97" s="68"/>
      <c r="D97" s="71"/>
      <c r="E97" s="68">
        <v>23</v>
      </c>
      <c r="F97" s="72"/>
      <c r="G97" s="70">
        <v>0.45</v>
      </c>
      <c r="H97" s="68"/>
      <c r="I97" s="67">
        <f t="shared" si="14"/>
        <v>0.45</v>
      </c>
      <c r="J97" s="287">
        <f t="shared" si="15"/>
        <v>272.16423031431299</v>
      </c>
      <c r="K97" s="287">
        <f t="shared" si="16"/>
        <v>0.13608211515715649</v>
      </c>
      <c r="L97" s="288">
        <f t="shared" si="11"/>
        <v>11.185772708014452</v>
      </c>
      <c r="M97" s="51" t="str">
        <f t="shared" si="12"/>
        <v/>
      </c>
      <c r="N97" s="66" t="str">
        <f t="shared" si="17"/>
        <v/>
      </c>
      <c r="O97" s="61" t="str">
        <f t="shared" si="13"/>
        <v/>
      </c>
    </row>
    <row r="98" spans="1:15" x14ac:dyDescent="0.2">
      <c r="A98" s="69">
        <v>3</v>
      </c>
      <c r="B98" s="68">
        <v>50</v>
      </c>
      <c r="C98" s="68"/>
      <c r="D98" s="71"/>
      <c r="E98" s="68">
        <v>27</v>
      </c>
      <c r="F98" s="72"/>
      <c r="G98" s="70">
        <v>0.45</v>
      </c>
      <c r="H98" s="68"/>
      <c r="I98" s="67">
        <f t="shared" si="14"/>
        <v>0.45</v>
      </c>
      <c r="J98" s="287">
        <f t="shared" si="15"/>
        <v>413.4279090156831</v>
      </c>
      <c r="K98" s="287">
        <f t="shared" si="16"/>
        <v>0.20671395450784155</v>
      </c>
      <c r="L98" s="288">
        <f t="shared" si="11"/>
        <v>11.392486662522295</v>
      </c>
      <c r="M98" s="51" t="str">
        <f t="shared" si="12"/>
        <v/>
      </c>
      <c r="N98" s="66" t="str">
        <f t="shared" si="17"/>
        <v/>
      </c>
      <c r="O98" s="61" t="str">
        <f t="shared" si="13"/>
        <v/>
      </c>
    </row>
    <row r="99" spans="1:15" x14ac:dyDescent="0.2">
      <c r="A99" s="69">
        <v>3</v>
      </c>
      <c r="B99" s="68">
        <v>50</v>
      </c>
      <c r="C99" s="68"/>
      <c r="D99" s="71"/>
      <c r="E99" s="68">
        <v>27</v>
      </c>
      <c r="F99" s="72"/>
      <c r="G99" s="70">
        <v>0.45</v>
      </c>
      <c r="H99" s="68"/>
      <c r="I99" s="67">
        <f t="shared" si="14"/>
        <v>0.45</v>
      </c>
      <c r="J99" s="287">
        <f t="shared" si="15"/>
        <v>413.4279090156831</v>
      </c>
      <c r="K99" s="287">
        <f t="shared" si="16"/>
        <v>0.20671395450784155</v>
      </c>
      <c r="L99" s="288">
        <f t="shared" ref="L99:L120" si="18">IF(A99="","",IF(A99=A98,K99+L98,K99))</f>
        <v>11.599200617030137</v>
      </c>
      <c r="M99" s="51" t="str">
        <f t="shared" ref="M99:M120" si="19">IF(A99="","",IF($A99=$A100,"",$A99))</f>
        <v/>
      </c>
      <c r="N99" s="66" t="str">
        <f t="shared" si="17"/>
        <v/>
      </c>
      <c r="O99" s="61" t="str">
        <f t="shared" ref="O99:O120" si="20">IF(N99="","",(N99*2)/(B99*0.001))</f>
        <v/>
      </c>
    </row>
    <row r="100" spans="1:15" x14ac:dyDescent="0.2">
      <c r="A100" s="69">
        <v>3</v>
      </c>
      <c r="B100" s="68">
        <v>50</v>
      </c>
      <c r="C100" s="68"/>
      <c r="D100" s="71"/>
      <c r="E100" s="68">
        <v>21</v>
      </c>
      <c r="F100" s="72"/>
      <c r="G100" s="70">
        <v>0.45</v>
      </c>
      <c r="H100" s="68"/>
      <c r="I100" s="67">
        <f t="shared" si="14"/>
        <v>0.45</v>
      </c>
      <c r="J100" s="287">
        <f t="shared" si="15"/>
        <v>214.40156509518795</v>
      </c>
      <c r="K100" s="287">
        <f t="shared" si="16"/>
        <v>0.10720078254759398</v>
      </c>
      <c r="L100" s="288">
        <f t="shared" si="18"/>
        <v>11.706401399577731</v>
      </c>
      <c r="M100" s="51" t="str">
        <f t="shared" si="19"/>
        <v/>
      </c>
      <c r="N100" s="66" t="str">
        <f t="shared" si="17"/>
        <v/>
      </c>
      <c r="O100" s="61" t="str">
        <f t="shared" si="20"/>
        <v/>
      </c>
    </row>
    <row r="101" spans="1:15" x14ac:dyDescent="0.2">
      <c r="A101" s="69">
        <v>3</v>
      </c>
      <c r="B101" s="68">
        <v>50</v>
      </c>
      <c r="C101" s="68"/>
      <c r="D101" s="71"/>
      <c r="E101" s="68">
        <v>16</v>
      </c>
      <c r="F101" s="72"/>
      <c r="G101" s="70">
        <v>0.45</v>
      </c>
      <c r="H101" s="68"/>
      <c r="I101" s="67">
        <f t="shared" si="14"/>
        <v>0.45</v>
      </c>
      <c r="J101" s="287">
        <f t="shared" si="15"/>
        <v>104.62282364517436</v>
      </c>
      <c r="K101" s="287">
        <f t="shared" si="16"/>
        <v>5.2311411822587181E-2</v>
      </c>
      <c r="L101" s="288">
        <f t="shared" si="18"/>
        <v>11.758712811400319</v>
      </c>
      <c r="M101" s="51" t="str">
        <f t="shared" si="19"/>
        <v/>
      </c>
      <c r="N101" s="66" t="str">
        <f t="shared" si="17"/>
        <v/>
      </c>
      <c r="O101" s="61" t="str">
        <f t="shared" si="20"/>
        <v/>
      </c>
    </row>
    <row r="102" spans="1:15" x14ac:dyDescent="0.2">
      <c r="A102" s="69">
        <v>3</v>
      </c>
      <c r="B102" s="68">
        <v>50</v>
      </c>
      <c r="C102" s="68"/>
      <c r="D102" s="71"/>
      <c r="E102" s="68">
        <v>19</v>
      </c>
      <c r="F102" s="72"/>
      <c r="G102" s="70">
        <v>0.45</v>
      </c>
      <c r="H102" s="68"/>
      <c r="I102" s="67">
        <f t="shared" si="14"/>
        <v>0.45</v>
      </c>
      <c r="J102" s="287">
        <f t="shared" si="15"/>
        <v>164.75470226367779</v>
      </c>
      <c r="K102" s="287">
        <f t="shared" si="16"/>
        <v>8.2377351131838888E-2</v>
      </c>
      <c r="L102" s="288">
        <f t="shared" si="18"/>
        <v>11.841090162532158</v>
      </c>
      <c r="M102" s="51">
        <f t="shared" si="19"/>
        <v>3</v>
      </c>
      <c r="N102" s="66">
        <f t="shared" si="17"/>
        <v>11.841090162532158</v>
      </c>
      <c r="O102" s="61">
        <f t="shared" si="20"/>
        <v>473.64360650128629</v>
      </c>
    </row>
    <row r="103" spans="1:15" s="61" customFormat="1" x14ac:dyDescent="0.2">
      <c r="A103" s="69">
        <v>4</v>
      </c>
      <c r="B103" s="68">
        <v>50</v>
      </c>
      <c r="C103" s="68"/>
      <c r="D103" s="71"/>
      <c r="E103" s="68">
        <v>44</v>
      </c>
      <c r="F103" s="72"/>
      <c r="G103" s="70">
        <v>0.45</v>
      </c>
      <c r="H103" s="68"/>
      <c r="I103" s="67">
        <f t="shared" si="14"/>
        <v>0.45</v>
      </c>
      <c r="J103" s="287">
        <f t="shared" ref="J103:J117" si="21">IF(A103="","",IF(G103="",I103*EXP(-1.499+(2.148*LN(E103))+(0.207*(LN(E103))^2)-(0.0281*(LN(E103))^3)),G103*EXP(-1.499+(2.148*LN(E103))+(0.207*(LN(E103))^2)-(0.0281*(LN(E103))^3))))</f>
        <v>1440.0788980539257</v>
      </c>
      <c r="K103" s="287">
        <f t="shared" ref="K103:K117" si="22">IF(A103="","",(J103/1000)/2)</f>
        <v>0.72003944902696282</v>
      </c>
      <c r="L103" s="288">
        <f t="shared" si="18"/>
        <v>0.72003944902696282</v>
      </c>
      <c r="M103" s="51" t="str">
        <f t="shared" si="19"/>
        <v/>
      </c>
      <c r="N103" s="66" t="str">
        <f t="shared" si="17"/>
        <v/>
      </c>
      <c r="O103" s="61" t="str">
        <f t="shared" si="20"/>
        <v/>
      </c>
    </row>
    <row r="104" spans="1:15" s="61" customFormat="1" x14ac:dyDescent="0.2">
      <c r="A104" s="69">
        <v>4</v>
      </c>
      <c r="B104" s="68">
        <v>50</v>
      </c>
      <c r="C104" s="68"/>
      <c r="D104" s="71"/>
      <c r="E104" s="68">
        <v>32</v>
      </c>
      <c r="F104" s="72"/>
      <c r="G104" s="70">
        <v>0.45</v>
      </c>
      <c r="H104" s="68"/>
      <c r="I104" s="67">
        <f t="shared" si="14"/>
        <v>0.45</v>
      </c>
      <c r="J104" s="287">
        <f t="shared" si="21"/>
        <v>641.29417301871013</v>
      </c>
      <c r="K104" s="287">
        <f t="shared" si="22"/>
        <v>0.32064708650935508</v>
      </c>
      <c r="L104" s="288">
        <f t="shared" si="18"/>
        <v>1.040686535536318</v>
      </c>
      <c r="M104" s="51" t="str">
        <f t="shared" si="19"/>
        <v/>
      </c>
      <c r="N104" s="66" t="str">
        <f t="shared" si="17"/>
        <v/>
      </c>
      <c r="O104" s="61" t="str">
        <f t="shared" si="20"/>
        <v/>
      </c>
    </row>
    <row r="105" spans="1:15" s="61" customFormat="1" x14ac:dyDescent="0.2">
      <c r="A105" s="69">
        <v>4</v>
      </c>
      <c r="B105" s="68">
        <v>50</v>
      </c>
      <c r="C105" s="68"/>
      <c r="D105" s="71"/>
      <c r="E105" s="68">
        <v>41</v>
      </c>
      <c r="F105" s="72"/>
      <c r="G105" s="70">
        <v>0.45</v>
      </c>
      <c r="H105" s="68"/>
      <c r="I105" s="67">
        <f t="shared" si="14"/>
        <v>0.45</v>
      </c>
      <c r="J105" s="287">
        <f t="shared" si="21"/>
        <v>1205.7210223298589</v>
      </c>
      <c r="K105" s="287">
        <f t="shared" si="22"/>
        <v>0.60286051116492945</v>
      </c>
      <c r="L105" s="288">
        <f t="shared" si="18"/>
        <v>1.6435470467012474</v>
      </c>
      <c r="M105" s="51" t="str">
        <f t="shared" si="19"/>
        <v/>
      </c>
      <c r="N105" s="66" t="str">
        <f t="shared" si="17"/>
        <v/>
      </c>
      <c r="O105" s="61" t="str">
        <f t="shared" si="20"/>
        <v/>
      </c>
    </row>
    <row r="106" spans="1:15" s="61" customFormat="1" x14ac:dyDescent="0.2">
      <c r="A106" s="69">
        <v>4</v>
      </c>
      <c r="B106" s="68">
        <v>50</v>
      </c>
      <c r="C106" s="68"/>
      <c r="D106" s="71"/>
      <c r="E106" s="68">
        <v>38</v>
      </c>
      <c r="F106" s="72"/>
      <c r="G106" s="70">
        <v>0.45</v>
      </c>
      <c r="H106" s="68"/>
      <c r="I106" s="67">
        <f t="shared" si="14"/>
        <v>0.45</v>
      </c>
      <c r="J106" s="287">
        <f t="shared" si="21"/>
        <v>994.78881079776806</v>
      </c>
      <c r="K106" s="287">
        <f t="shared" si="22"/>
        <v>0.49739440539888402</v>
      </c>
      <c r="L106" s="288">
        <f t="shared" si="18"/>
        <v>2.1409414521001313</v>
      </c>
      <c r="M106" s="51" t="str">
        <f t="shared" si="19"/>
        <v/>
      </c>
      <c r="N106" s="66" t="str">
        <f t="shared" si="17"/>
        <v/>
      </c>
      <c r="O106" s="61" t="str">
        <f t="shared" si="20"/>
        <v/>
      </c>
    </row>
    <row r="107" spans="1:15" s="61" customFormat="1" x14ac:dyDescent="0.2">
      <c r="A107" s="69">
        <v>4</v>
      </c>
      <c r="B107" s="68">
        <v>50</v>
      </c>
      <c r="C107" s="68"/>
      <c r="D107" s="71"/>
      <c r="E107" s="68">
        <v>33</v>
      </c>
      <c r="F107" s="72"/>
      <c r="G107" s="70">
        <v>0.45</v>
      </c>
      <c r="H107" s="68"/>
      <c r="I107" s="67">
        <f t="shared" si="14"/>
        <v>0.45</v>
      </c>
      <c r="J107" s="287">
        <f t="shared" si="21"/>
        <v>694.01806024760162</v>
      </c>
      <c r="K107" s="287">
        <f t="shared" si="22"/>
        <v>0.3470090301238008</v>
      </c>
      <c r="L107" s="288">
        <f t="shared" si="18"/>
        <v>2.487950482223932</v>
      </c>
      <c r="M107" s="51" t="str">
        <f t="shared" si="19"/>
        <v/>
      </c>
      <c r="N107" s="66" t="str">
        <f t="shared" si="17"/>
        <v/>
      </c>
      <c r="O107" s="61" t="str">
        <f t="shared" si="20"/>
        <v/>
      </c>
    </row>
    <row r="108" spans="1:15" s="61" customFormat="1" x14ac:dyDescent="0.2">
      <c r="A108" s="69">
        <v>4</v>
      </c>
      <c r="B108" s="68">
        <v>50</v>
      </c>
      <c r="C108" s="68"/>
      <c r="D108" s="71"/>
      <c r="E108" s="68">
        <v>43</v>
      </c>
      <c r="F108" s="72"/>
      <c r="G108" s="70">
        <v>0.45</v>
      </c>
      <c r="H108" s="68"/>
      <c r="I108" s="67">
        <f t="shared" si="14"/>
        <v>0.45</v>
      </c>
      <c r="J108" s="287">
        <f t="shared" si="21"/>
        <v>1359.3321322083916</v>
      </c>
      <c r="K108" s="287">
        <f t="shared" si="22"/>
        <v>0.67966606610419578</v>
      </c>
      <c r="L108" s="288">
        <f t="shared" si="18"/>
        <v>3.1676165483281276</v>
      </c>
      <c r="M108" s="51" t="str">
        <f t="shared" si="19"/>
        <v/>
      </c>
      <c r="N108" s="66" t="str">
        <f t="shared" si="17"/>
        <v/>
      </c>
      <c r="O108" s="61" t="str">
        <f t="shared" si="20"/>
        <v/>
      </c>
    </row>
    <row r="109" spans="1:15" s="61" customFormat="1" x14ac:dyDescent="0.2">
      <c r="A109" s="69">
        <v>4</v>
      </c>
      <c r="B109" s="68">
        <v>50</v>
      </c>
      <c r="C109" s="68"/>
      <c r="D109" s="71"/>
      <c r="E109" s="68">
        <v>38</v>
      </c>
      <c r="F109" s="72"/>
      <c r="G109" s="70">
        <v>0.45</v>
      </c>
      <c r="H109" s="68"/>
      <c r="I109" s="67">
        <f t="shared" si="14"/>
        <v>0.45</v>
      </c>
      <c r="J109" s="287">
        <f t="shared" si="21"/>
        <v>994.78881079776806</v>
      </c>
      <c r="K109" s="287">
        <f t="shared" si="22"/>
        <v>0.49739440539888402</v>
      </c>
      <c r="L109" s="288">
        <f t="shared" si="18"/>
        <v>3.6650109537270117</v>
      </c>
      <c r="M109" s="51" t="str">
        <f t="shared" si="19"/>
        <v/>
      </c>
      <c r="N109" s="66" t="str">
        <f t="shared" si="17"/>
        <v/>
      </c>
      <c r="O109" s="61" t="str">
        <f t="shared" si="20"/>
        <v/>
      </c>
    </row>
    <row r="110" spans="1:15" s="61" customFormat="1" x14ac:dyDescent="0.2">
      <c r="A110" s="69">
        <v>4</v>
      </c>
      <c r="B110" s="68">
        <v>50</v>
      </c>
      <c r="C110" s="68"/>
      <c r="D110" s="71"/>
      <c r="E110" s="68">
        <v>20</v>
      </c>
      <c r="F110" s="72"/>
      <c r="G110" s="70">
        <v>0.45</v>
      </c>
      <c r="H110" s="68"/>
      <c r="I110" s="67">
        <f t="shared" si="14"/>
        <v>0.45</v>
      </c>
      <c r="J110" s="287">
        <f t="shared" si="21"/>
        <v>188.58744553664016</v>
      </c>
      <c r="K110" s="287">
        <f t="shared" si="22"/>
        <v>9.4293722768320085E-2</v>
      </c>
      <c r="L110" s="288">
        <f t="shared" si="18"/>
        <v>3.759304676495332</v>
      </c>
      <c r="M110" s="51" t="str">
        <f t="shared" si="19"/>
        <v/>
      </c>
      <c r="N110" s="66" t="str">
        <f t="shared" si="17"/>
        <v/>
      </c>
      <c r="O110" s="61" t="str">
        <f t="shared" si="20"/>
        <v/>
      </c>
    </row>
    <row r="111" spans="1:15" s="61" customFormat="1" x14ac:dyDescent="0.2">
      <c r="A111" s="69">
        <v>4</v>
      </c>
      <c r="B111" s="68">
        <v>50</v>
      </c>
      <c r="C111" s="68"/>
      <c r="D111" s="71"/>
      <c r="E111" s="68">
        <v>20</v>
      </c>
      <c r="F111" s="72"/>
      <c r="G111" s="70">
        <v>0.45</v>
      </c>
      <c r="H111" s="68"/>
      <c r="I111" s="67">
        <f t="shared" si="14"/>
        <v>0.45</v>
      </c>
      <c r="J111" s="287">
        <f t="shared" si="21"/>
        <v>188.58744553664016</v>
      </c>
      <c r="K111" s="287">
        <f t="shared" si="22"/>
        <v>9.4293722768320085E-2</v>
      </c>
      <c r="L111" s="288">
        <f t="shared" si="18"/>
        <v>3.8535983992636522</v>
      </c>
      <c r="M111" s="51" t="str">
        <f t="shared" si="19"/>
        <v/>
      </c>
      <c r="N111" s="66" t="str">
        <f t="shared" si="17"/>
        <v/>
      </c>
      <c r="O111" s="61" t="str">
        <f t="shared" si="20"/>
        <v/>
      </c>
    </row>
    <row r="112" spans="1:15" s="61" customFormat="1" x14ac:dyDescent="0.2">
      <c r="A112" s="69">
        <v>4</v>
      </c>
      <c r="B112" s="68">
        <v>50</v>
      </c>
      <c r="C112" s="68"/>
      <c r="D112" s="71"/>
      <c r="E112" s="68">
        <v>19</v>
      </c>
      <c r="F112" s="72"/>
      <c r="G112" s="70">
        <v>0.45</v>
      </c>
      <c r="H112" s="68"/>
      <c r="I112" s="67">
        <f t="shared" si="14"/>
        <v>0.45</v>
      </c>
      <c r="J112" s="287">
        <f t="shared" si="21"/>
        <v>164.75470226367779</v>
      </c>
      <c r="K112" s="287">
        <f t="shared" si="22"/>
        <v>8.2377351131838888E-2</v>
      </c>
      <c r="L112" s="288">
        <f t="shared" si="18"/>
        <v>3.9359757503954911</v>
      </c>
      <c r="M112" s="51" t="str">
        <f t="shared" si="19"/>
        <v/>
      </c>
      <c r="N112" s="66" t="str">
        <f t="shared" si="17"/>
        <v/>
      </c>
      <c r="O112" s="61" t="str">
        <f t="shared" si="20"/>
        <v/>
      </c>
    </row>
    <row r="113" spans="1:15" s="61" customFormat="1" x14ac:dyDescent="0.2">
      <c r="A113" s="69">
        <v>4</v>
      </c>
      <c r="B113" s="68">
        <v>50</v>
      </c>
      <c r="C113" s="68"/>
      <c r="D113" s="71"/>
      <c r="E113" s="68">
        <v>35</v>
      </c>
      <c r="F113" s="72"/>
      <c r="G113" s="70">
        <v>0.45</v>
      </c>
      <c r="H113" s="68"/>
      <c r="I113" s="67">
        <f t="shared" si="14"/>
        <v>0.45</v>
      </c>
      <c r="J113" s="287">
        <f t="shared" si="21"/>
        <v>806.82817229860393</v>
      </c>
      <c r="K113" s="287">
        <f t="shared" si="22"/>
        <v>0.40341408614930196</v>
      </c>
      <c r="L113" s="288">
        <f t="shared" si="18"/>
        <v>4.3393898365447932</v>
      </c>
      <c r="M113" s="51" t="str">
        <f t="shared" si="19"/>
        <v/>
      </c>
      <c r="N113" s="66" t="str">
        <f t="shared" si="17"/>
        <v/>
      </c>
      <c r="O113" s="61" t="str">
        <f t="shared" si="20"/>
        <v/>
      </c>
    </row>
    <row r="114" spans="1:15" s="61" customFormat="1" x14ac:dyDescent="0.2">
      <c r="A114" s="69">
        <v>4</v>
      </c>
      <c r="B114" s="68">
        <v>50</v>
      </c>
      <c r="C114" s="68"/>
      <c r="D114" s="71"/>
      <c r="E114" s="68">
        <v>24</v>
      </c>
      <c r="F114" s="72"/>
      <c r="G114" s="70">
        <v>0.45</v>
      </c>
      <c r="H114" s="68"/>
      <c r="I114" s="67">
        <f t="shared" si="14"/>
        <v>0.45</v>
      </c>
      <c r="J114" s="287">
        <f t="shared" si="21"/>
        <v>304.20187739303918</v>
      </c>
      <c r="K114" s="287">
        <f t="shared" si="22"/>
        <v>0.15210093869651958</v>
      </c>
      <c r="L114" s="288">
        <f t="shared" si="18"/>
        <v>4.4914907752413127</v>
      </c>
      <c r="M114" s="51" t="str">
        <f t="shared" si="19"/>
        <v/>
      </c>
      <c r="N114" s="66" t="str">
        <f t="shared" si="17"/>
        <v/>
      </c>
      <c r="O114" s="61" t="str">
        <f t="shared" si="20"/>
        <v/>
      </c>
    </row>
    <row r="115" spans="1:15" s="61" customFormat="1" x14ac:dyDescent="0.2">
      <c r="A115" s="69">
        <v>4</v>
      </c>
      <c r="B115" s="68">
        <v>50</v>
      </c>
      <c r="C115" s="68"/>
      <c r="D115" s="71"/>
      <c r="E115" s="68">
        <v>22</v>
      </c>
      <c r="F115" s="72"/>
      <c r="G115" s="70">
        <v>0.45</v>
      </c>
      <c r="H115" s="68"/>
      <c r="I115" s="67">
        <f t="shared" si="14"/>
        <v>0.45</v>
      </c>
      <c r="J115" s="287">
        <f t="shared" si="21"/>
        <v>242.24525265107232</v>
      </c>
      <c r="K115" s="287">
        <f t="shared" si="22"/>
        <v>0.12112262632553616</v>
      </c>
      <c r="L115" s="288">
        <f t="shared" si="18"/>
        <v>4.6126134015668487</v>
      </c>
      <c r="M115" s="51" t="str">
        <f t="shared" si="19"/>
        <v/>
      </c>
      <c r="N115" s="66" t="str">
        <f t="shared" si="17"/>
        <v/>
      </c>
      <c r="O115" s="61" t="str">
        <f t="shared" si="20"/>
        <v/>
      </c>
    </row>
    <row r="116" spans="1:15" s="61" customFormat="1" x14ac:dyDescent="0.2">
      <c r="A116" s="69">
        <v>4</v>
      </c>
      <c r="B116" s="68">
        <v>50</v>
      </c>
      <c r="C116" s="68"/>
      <c r="D116" s="71"/>
      <c r="E116" s="68">
        <v>19</v>
      </c>
      <c r="F116" s="72"/>
      <c r="G116" s="70">
        <v>0.45</v>
      </c>
      <c r="H116" s="68"/>
      <c r="I116" s="67">
        <f t="shared" si="14"/>
        <v>0.45</v>
      </c>
      <c r="J116" s="287">
        <f t="shared" si="21"/>
        <v>164.75470226367779</v>
      </c>
      <c r="K116" s="287">
        <f t="shared" si="22"/>
        <v>8.2377351131838888E-2</v>
      </c>
      <c r="L116" s="288">
        <f t="shared" si="18"/>
        <v>4.694990752698688</v>
      </c>
      <c r="M116" s="51" t="str">
        <f t="shared" si="19"/>
        <v/>
      </c>
      <c r="N116" s="66" t="str">
        <f t="shared" si="17"/>
        <v/>
      </c>
      <c r="O116" s="61" t="str">
        <f t="shared" si="20"/>
        <v/>
      </c>
    </row>
    <row r="117" spans="1:15" s="61" customFormat="1" x14ac:dyDescent="0.2">
      <c r="A117" s="69">
        <v>4</v>
      </c>
      <c r="B117" s="68">
        <v>50</v>
      </c>
      <c r="C117" s="68"/>
      <c r="D117" s="71"/>
      <c r="E117" s="68">
        <v>20</v>
      </c>
      <c r="F117" s="72"/>
      <c r="G117" s="70">
        <v>0.45</v>
      </c>
      <c r="H117" s="68"/>
      <c r="I117" s="67">
        <f t="shared" si="14"/>
        <v>0.45</v>
      </c>
      <c r="J117" s="287">
        <f t="shared" si="21"/>
        <v>188.58744553664016</v>
      </c>
      <c r="K117" s="287">
        <f t="shared" si="22"/>
        <v>9.4293722768320085E-2</v>
      </c>
      <c r="L117" s="288">
        <f t="shared" si="18"/>
        <v>4.7892844754670083</v>
      </c>
      <c r="M117" s="51" t="str">
        <f t="shared" si="19"/>
        <v/>
      </c>
      <c r="N117" s="66" t="str">
        <f t="shared" si="17"/>
        <v/>
      </c>
      <c r="O117" s="61" t="str">
        <f t="shared" si="20"/>
        <v/>
      </c>
    </row>
    <row r="118" spans="1:15" x14ac:dyDescent="0.2">
      <c r="A118" s="69">
        <v>4</v>
      </c>
      <c r="B118" s="68">
        <v>50</v>
      </c>
      <c r="C118" s="68"/>
      <c r="D118" s="71"/>
      <c r="E118" s="68">
        <v>33</v>
      </c>
      <c r="F118" s="72"/>
      <c r="G118" s="70">
        <v>0.45</v>
      </c>
      <c r="H118" s="68"/>
      <c r="I118" s="67">
        <f t="shared" si="14"/>
        <v>0.45</v>
      </c>
      <c r="J118" s="287">
        <f t="shared" si="15"/>
        <v>694.01806024760162</v>
      </c>
      <c r="K118" s="287">
        <f t="shared" si="16"/>
        <v>0.3470090301238008</v>
      </c>
      <c r="L118" s="288">
        <f t="shared" si="18"/>
        <v>5.1362935055908094</v>
      </c>
      <c r="M118" s="51" t="str">
        <f t="shared" si="19"/>
        <v/>
      </c>
      <c r="N118" s="66" t="str">
        <f t="shared" si="17"/>
        <v/>
      </c>
      <c r="O118" s="61" t="str">
        <f t="shared" si="20"/>
        <v/>
      </c>
    </row>
    <row r="119" spans="1:15" x14ac:dyDescent="0.2">
      <c r="A119" s="69">
        <v>4</v>
      </c>
      <c r="B119" s="68">
        <v>50</v>
      </c>
      <c r="C119" s="68"/>
      <c r="D119" s="71"/>
      <c r="E119" s="68">
        <v>30</v>
      </c>
      <c r="F119" s="72"/>
      <c r="G119" s="70">
        <v>0.45</v>
      </c>
      <c r="H119" s="68"/>
      <c r="I119" s="67">
        <f t="shared" si="14"/>
        <v>0.45</v>
      </c>
      <c r="J119" s="287">
        <f t="shared" si="15"/>
        <v>543.08201107134141</v>
      </c>
      <c r="K119" s="287">
        <f t="shared" si="16"/>
        <v>0.27154100553567073</v>
      </c>
      <c r="L119" s="288">
        <f t="shared" si="18"/>
        <v>5.4078345111264801</v>
      </c>
      <c r="M119" s="51" t="str">
        <f t="shared" si="19"/>
        <v/>
      </c>
      <c r="N119" s="66" t="str">
        <f t="shared" si="17"/>
        <v/>
      </c>
      <c r="O119" s="61" t="str">
        <f t="shared" si="20"/>
        <v/>
      </c>
    </row>
    <row r="120" spans="1:15" ht="15" thickBot="1" x14ac:dyDescent="0.25">
      <c r="A120" s="69">
        <v>4</v>
      </c>
      <c r="B120" s="68">
        <v>50</v>
      </c>
      <c r="C120" s="46"/>
      <c r="D120" s="56"/>
      <c r="E120" s="68">
        <v>42</v>
      </c>
      <c r="F120" s="57"/>
      <c r="G120" s="70">
        <v>0.45</v>
      </c>
      <c r="H120" s="46"/>
      <c r="I120" s="58">
        <f t="shared" si="14"/>
        <v>0.45</v>
      </c>
      <c r="J120" s="289">
        <f t="shared" si="15"/>
        <v>1281.2174432766508</v>
      </c>
      <c r="K120" s="289">
        <f t="shared" si="16"/>
        <v>0.64060872163832538</v>
      </c>
      <c r="L120" s="290">
        <f t="shared" si="18"/>
        <v>6.0484432327648054</v>
      </c>
      <c r="M120" s="51">
        <f t="shared" si="19"/>
        <v>4</v>
      </c>
      <c r="N120" s="66">
        <f t="shared" si="17"/>
        <v>6.0484432327648054</v>
      </c>
      <c r="O120" s="61">
        <f t="shared" si="20"/>
        <v>241.9377293105922</v>
      </c>
    </row>
  </sheetData>
  <sheetProtection password="DDAD" sheet="1" objects="1" scenarios="1" formatCells="0" formatColumns="0" formatRows="0" insertRows="0" deleteRows="0" sort="0" autoFilter="0" pivotTables="0"/>
  <mergeCells count="3">
    <mergeCell ref="M1:N1"/>
    <mergeCell ref="A1:F1"/>
    <mergeCell ref="G1:I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D55"/>
  <sheetViews>
    <sheetView workbookViewId="0">
      <selection sqref="A1:D1"/>
    </sheetView>
  </sheetViews>
  <sheetFormatPr defaultColWidth="9" defaultRowHeight="14.25" x14ac:dyDescent="0.2"/>
  <cols>
    <col min="1" max="1" width="14.125" style="2" customWidth="1"/>
    <col min="2" max="2" width="29.125" style="2" bestFit="1" customWidth="1"/>
    <col min="3" max="3" width="36.75" style="2" bestFit="1" customWidth="1"/>
    <col min="4" max="4" width="16" style="2" customWidth="1"/>
    <col min="5" max="16384" width="9" style="2"/>
  </cols>
  <sheetData>
    <row r="1" spans="1:4" ht="15" x14ac:dyDescent="0.25">
      <c r="A1" s="428" t="s">
        <v>111</v>
      </c>
      <c r="B1" s="429"/>
      <c r="C1" s="429"/>
      <c r="D1" s="430"/>
    </row>
    <row r="2" spans="1:4" x14ac:dyDescent="0.2">
      <c r="A2" s="427" t="s">
        <v>31</v>
      </c>
      <c r="B2" s="279" t="s">
        <v>165</v>
      </c>
      <c r="C2" s="278" t="s">
        <v>247</v>
      </c>
      <c r="D2" s="431" t="s">
        <v>154</v>
      </c>
    </row>
    <row r="3" spans="1:4" x14ac:dyDescent="0.2">
      <c r="A3" s="427"/>
      <c r="B3" s="248" t="s">
        <v>167</v>
      </c>
      <c r="C3" s="248" t="s">
        <v>253</v>
      </c>
      <c r="D3" s="431"/>
    </row>
    <row r="4" spans="1:4" x14ac:dyDescent="0.2">
      <c r="A4" s="69"/>
      <c r="B4" s="22"/>
      <c r="C4" s="20"/>
      <c r="D4" s="16" t="str">
        <f>IF(A4="","",IF(B4="","",B4+C4))</f>
        <v/>
      </c>
    </row>
    <row r="5" spans="1:4" x14ac:dyDescent="0.2">
      <c r="A5" s="9"/>
      <c r="B5" s="23"/>
      <c r="C5" s="20"/>
      <c r="D5" s="17" t="str">
        <f t="shared" ref="D5:D55" si="0">IF(A5="","",IF(B5="","",B5+C5))</f>
        <v/>
      </c>
    </row>
    <row r="6" spans="1:4" x14ac:dyDescent="0.2">
      <c r="A6" s="9"/>
      <c r="B6" s="23"/>
      <c r="C6" s="20"/>
      <c r="D6" s="17" t="str">
        <f t="shared" si="0"/>
        <v/>
      </c>
    </row>
    <row r="7" spans="1:4" x14ac:dyDescent="0.2">
      <c r="A7" s="9"/>
      <c r="B7" s="23"/>
      <c r="C7" s="20"/>
      <c r="D7" s="17" t="str">
        <f t="shared" si="0"/>
        <v/>
      </c>
    </row>
    <row r="8" spans="1:4" x14ac:dyDescent="0.2">
      <c r="A8" s="9"/>
      <c r="B8" s="23"/>
      <c r="C8" s="20"/>
      <c r="D8" s="17" t="str">
        <f t="shared" si="0"/>
        <v/>
      </c>
    </row>
    <row r="9" spans="1:4" x14ac:dyDescent="0.2">
      <c r="A9" s="9"/>
      <c r="B9" s="23"/>
      <c r="C9" s="20"/>
      <c r="D9" s="17" t="str">
        <f>IF(A9="","",IF(B9="","",B9+C9))</f>
        <v/>
      </c>
    </row>
    <row r="10" spans="1:4" x14ac:dyDescent="0.2">
      <c r="A10" s="9"/>
      <c r="B10" s="23"/>
      <c r="C10" s="20"/>
      <c r="D10" s="17" t="str">
        <f>IF(A10="","",IF(B10="","",B10+C10))</f>
        <v/>
      </c>
    </row>
    <row r="11" spans="1:4" x14ac:dyDescent="0.2">
      <c r="A11" s="9"/>
      <c r="B11" s="23"/>
      <c r="C11" s="20"/>
      <c r="D11" s="17" t="str">
        <f>IF(A11="","",IF(B11="","",B11+C11))</f>
        <v/>
      </c>
    </row>
    <row r="12" spans="1:4" x14ac:dyDescent="0.2">
      <c r="A12" s="9"/>
      <c r="B12" s="23"/>
      <c r="C12" s="20"/>
      <c r="D12" s="17" t="str">
        <f>IF(A12="","",IF(B12="","",B12+C12))</f>
        <v/>
      </c>
    </row>
    <row r="13" spans="1:4" x14ac:dyDescent="0.2">
      <c r="A13" s="9"/>
      <c r="B13" s="23"/>
      <c r="C13" s="20"/>
      <c r="D13" s="17" t="str">
        <f t="shared" si="0"/>
        <v/>
      </c>
    </row>
    <row r="14" spans="1:4" x14ac:dyDescent="0.2">
      <c r="A14" s="9"/>
      <c r="B14" s="23"/>
      <c r="C14" s="20"/>
      <c r="D14" s="17" t="str">
        <f t="shared" si="0"/>
        <v/>
      </c>
    </row>
    <row r="15" spans="1:4" x14ac:dyDescent="0.2">
      <c r="A15" s="9"/>
      <c r="B15" s="23"/>
      <c r="C15" s="20"/>
      <c r="D15" s="17" t="str">
        <f t="shared" si="0"/>
        <v/>
      </c>
    </row>
    <row r="16" spans="1:4" x14ac:dyDescent="0.2">
      <c r="A16" s="9"/>
      <c r="B16" s="23"/>
      <c r="C16" s="20"/>
      <c r="D16" s="17" t="str">
        <f t="shared" si="0"/>
        <v/>
      </c>
    </row>
    <row r="17" spans="1:4" x14ac:dyDescent="0.2">
      <c r="A17" s="9"/>
      <c r="B17" s="23"/>
      <c r="C17" s="20"/>
      <c r="D17" s="17" t="str">
        <f t="shared" si="0"/>
        <v/>
      </c>
    </row>
    <row r="18" spans="1:4" x14ac:dyDescent="0.2">
      <c r="A18" s="9"/>
      <c r="B18" s="23"/>
      <c r="C18" s="20"/>
      <c r="D18" s="17" t="str">
        <f t="shared" si="0"/>
        <v/>
      </c>
    </row>
    <row r="19" spans="1:4" x14ac:dyDescent="0.2">
      <c r="A19" s="9"/>
      <c r="B19" s="23"/>
      <c r="C19" s="20"/>
      <c r="D19" s="17" t="str">
        <f t="shared" si="0"/>
        <v/>
      </c>
    </row>
    <row r="20" spans="1:4" x14ac:dyDescent="0.2">
      <c r="A20" s="9"/>
      <c r="B20" s="23"/>
      <c r="C20" s="20"/>
      <c r="D20" s="17" t="str">
        <f t="shared" si="0"/>
        <v/>
      </c>
    </row>
    <row r="21" spans="1:4" x14ac:dyDescent="0.2">
      <c r="A21" s="9"/>
      <c r="B21" s="23"/>
      <c r="C21" s="20"/>
      <c r="D21" s="17" t="str">
        <f t="shared" si="0"/>
        <v/>
      </c>
    </row>
    <row r="22" spans="1:4" x14ac:dyDescent="0.2">
      <c r="A22" s="9"/>
      <c r="B22" s="23"/>
      <c r="C22" s="20"/>
      <c r="D22" s="17" t="str">
        <f t="shared" si="0"/>
        <v/>
      </c>
    </row>
    <row r="23" spans="1:4" x14ac:dyDescent="0.2">
      <c r="A23" s="9"/>
      <c r="B23" s="23"/>
      <c r="C23" s="20"/>
      <c r="D23" s="17" t="str">
        <f t="shared" si="0"/>
        <v/>
      </c>
    </row>
    <row r="24" spans="1:4" x14ac:dyDescent="0.2">
      <c r="A24" s="9"/>
      <c r="B24" s="23"/>
      <c r="C24" s="20"/>
      <c r="D24" s="17" t="str">
        <f t="shared" si="0"/>
        <v/>
      </c>
    </row>
    <row r="25" spans="1:4" x14ac:dyDescent="0.2">
      <c r="A25" s="9"/>
      <c r="B25" s="23"/>
      <c r="C25" s="20"/>
      <c r="D25" s="17" t="str">
        <f t="shared" si="0"/>
        <v/>
      </c>
    </row>
    <row r="26" spans="1:4" x14ac:dyDescent="0.2">
      <c r="A26" s="9"/>
      <c r="B26" s="23"/>
      <c r="C26" s="20"/>
      <c r="D26" s="17" t="str">
        <f t="shared" si="0"/>
        <v/>
      </c>
    </row>
    <row r="27" spans="1:4" x14ac:dyDescent="0.2">
      <c r="A27" s="9"/>
      <c r="B27" s="23"/>
      <c r="C27" s="20"/>
      <c r="D27" s="17" t="str">
        <f t="shared" si="0"/>
        <v/>
      </c>
    </row>
    <row r="28" spans="1:4" x14ac:dyDescent="0.2">
      <c r="A28" s="9"/>
      <c r="B28" s="23"/>
      <c r="C28" s="20"/>
      <c r="D28" s="17" t="str">
        <f t="shared" si="0"/>
        <v/>
      </c>
    </row>
    <row r="29" spans="1:4" x14ac:dyDescent="0.2">
      <c r="A29" s="9"/>
      <c r="B29" s="23"/>
      <c r="C29" s="20"/>
      <c r="D29" s="17" t="str">
        <f t="shared" si="0"/>
        <v/>
      </c>
    </row>
    <row r="30" spans="1:4" x14ac:dyDescent="0.2">
      <c r="A30" s="9"/>
      <c r="B30" s="23"/>
      <c r="C30" s="20"/>
      <c r="D30" s="17" t="str">
        <f t="shared" si="0"/>
        <v/>
      </c>
    </row>
    <row r="31" spans="1:4" x14ac:dyDescent="0.2">
      <c r="A31" s="9"/>
      <c r="B31" s="23"/>
      <c r="C31" s="20"/>
      <c r="D31" s="17" t="str">
        <f t="shared" si="0"/>
        <v/>
      </c>
    </row>
    <row r="32" spans="1:4" x14ac:dyDescent="0.2">
      <c r="A32" s="9"/>
      <c r="B32" s="23"/>
      <c r="C32" s="20"/>
      <c r="D32" s="17" t="str">
        <f t="shared" si="0"/>
        <v/>
      </c>
    </row>
    <row r="33" spans="1:4" x14ac:dyDescent="0.2">
      <c r="A33" s="9"/>
      <c r="B33" s="23"/>
      <c r="C33" s="20"/>
      <c r="D33" s="17" t="str">
        <f t="shared" si="0"/>
        <v/>
      </c>
    </row>
    <row r="34" spans="1:4" x14ac:dyDescent="0.2">
      <c r="A34" s="9"/>
      <c r="B34" s="23"/>
      <c r="C34" s="20"/>
      <c r="D34" s="17" t="str">
        <f t="shared" si="0"/>
        <v/>
      </c>
    </row>
    <row r="35" spans="1:4" x14ac:dyDescent="0.2">
      <c r="A35" s="9"/>
      <c r="B35" s="23"/>
      <c r="C35" s="20"/>
      <c r="D35" s="17" t="str">
        <f t="shared" si="0"/>
        <v/>
      </c>
    </row>
    <row r="36" spans="1:4" x14ac:dyDescent="0.2">
      <c r="A36" s="9"/>
      <c r="B36" s="23"/>
      <c r="C36" s="20"/>
      <c r="D36" s="17" t="str">
        <f t="shared" si="0"/>
        <v/>
      </c>
    </row>
    <row r="37" spans="1:4" x14ac:dyDescent="0.2">
      <c r="A37" s="9"/>
      <c r="B37" s="23"/>
      <c r="C37" s="20"/>
      <c r="D37" s="17" t="str">
        <f t="shared" si="0"/>
        <v/>
      </c>
    </row>
    <row r="38" spans="1:4" x14ac:dyDescent="0.2">
      <c r="A38" s="9"/>
      <c r="B38" s="23"/>
      <c r="C38" s="20"/>
      <c r="D38" s="17" t="str">
        <f t="shared" si="0"/>
        <v/>
      </c>
    </row>
    <row r="39" spans="1:4" x14ac:dyDescent="0.2">
      <c r="A39" s="9"/>
      <c r="B39" s="23"/>
      <c r="C39" s="20"/>
      <c r="D39" s="17" t="str">
        <f t="shared" si="0"/>
        <v/>
      </c>
    </row>
    <row r="40" spans="1:4" x14ac:dyDescent="0.2">
      <c r="A40" s="9"/>
      <c r="B40" s="23"/>
      <c r="C40" s="20"/>
      <c r="D40" s="17" t="str">
        <f t="shared" si="0"/>
        <v/>
      </c>
    </row>
    <row r="41" spans="1:4" x14ac:dyDescent="0.2">
      <c r="A41" s="9"/>
      <c r="B41" s="23"/>
      <c r="C41" s="20"/>
      <c r="D41" s="17" t="str">
        <f t="shared" si="0"/>
        <v/>
      </c>
    </row>
    <row r="42" spans="1:4" x14ac:dyDescent="0.2">
      <c r="A42" s="9"/>
      <c r="B42" s="23"/>
      <c r="C42" s="20"/>
      <c r="D42" s="17" t="str">
        <f t="shared" si="0"/>
        <v/>
      </c>
    </row>
    <row r="43" spans="1:4" x14ac:dyDescent="0.2">
      <c r="A43" s="9"/>
      <c r="B43" s="23"/>
      <c r="C43" s="20"/>
      <c r="D43" s="17" t="str">
        <f t="shared" si="0"/>
        <v/>
      </c>
    </row>
    <row r="44" spans="1:4" x14ac:dyDescent="0.2">
      <c r="A44" s="9"/>
      <c r="B44" s="23"/>
      <c r="C44" s="20"/>
      <c r="D44" s="17" t="str">
        <f t="shared" si="0"/>
        <v/>
      </c>
    </row>
    <row r="45" spans="1:4" x14ac:dyDescent="0.2">
      <c r="A45" s="9"/>
      <c r="B45" s="23"/>
      <c r="C45" s="20"/>
      <c r="D45" s="17" t="str">
        <f t="shared" si="0"/>
        <v/>
      </c>
    </row>
    <row r="46" spans="1:4" x14ac:dyDescent="0.2">
      <c r="A46" s="9"/>
      <c r="B46" s="23"/>
      <c r="C46" s="20"/>
      <c r="D46" s="17" t="str">
        <f t="shared" si="0"/>
        <v/>
      </c>
    </row>
    <row r="47" spans="1:4" x14ac:dyDescent="0.2">
      <c r="A47" s="9"/>
      <c r="B47" s="23"/>
      <c r="C47" s="20"/>
      <c r="D47" s="17" t="str">
        <f t="shared" si="0"/>
        <v/>
      </c>
    </row>
    <row r="48" spans="1:4" x14ac:dyDescent="0.2">
      <c r="A48" s="9"/>
      <c r="B48" s="23"/>
      <c r="C48" s="20"/>
      <c r="D48" s="17" t="str">
        <f t="shared" si="0"/>
        <v/>
      </c>
    </row>
    <row r="49" spans="1:4" x14ac:dyDescent="0.2">
      <c r="A49" s="9"/>
      <c r="B49" s="23"/>
      <c r="C49" s="20"/>
      <c r="D49" s="17" t="str">
        <f t="shared" si="0"/>
        <v/>
      </c>
    </row>
    <row r="50" spans="1:4" x14ac:dyDescent="0.2">
      <c r="A50" s="9"/>
      <c r="B50" s="23"/>
      <c r="C50" s="20"/>
      <c r="D50" s="17" t="str">
        <f t="shared" si="0"/>
        <v/>
      </c>
    </row>
    <row r="51" spans="1:4" x14ac:dyDescent="0.2">
      <c r="A51" s="9"/>
      <c r="B51" s="23"/>
      <c r="C51" s="20"/>
      <c r="D51" s="17" t="str">
        <f t="shared" si="0"/>
        <v/>
      </c>
    </row>
    <row r="52" spans="1:4" x14ac:dyDescent="0.2">
      <c r="A52" s="9"/>
      <c r="B52" s="23"/>
      <c r="C52" s="20"/>
      <c r="D52" s="17" t="str">
        <f t="shared" si="0"/>
        <v/>
      </c>
    </row>
    <row r="53" spans="1:4" x14ac:dyDescent="0.2">
      <c r="A53" s="9"/>
      <c r="B53" s="23"/>
      <c r="C53" s="20"/>
      <c r="D53" s="17" t="str">
        <f t="shared" si="0"/>
        <v/>
      </c>
    </row>
    <row r="54" spans="1:4" x14ac:dyDescent="0.2">
      <c r="A54" s="9"/>
      <c r="B54" s="23"/>
      <c r="C54" s="20"/>
      <c r="D54" s="17" t="str">
        <f t="shared" si="0"/>
        <v/>
      </c>
    </row>
    <row r="55" spans="1:4" ht="15" thickBot="1" x14ac:dyDescent="0.25">
      <c r="A55" s="10"/>
      <c r="B55" s="24"/>
      <c r="C55" s="21"/>
      <c r="D55" s="18" t="str">
        <f t="shared" si="0"/>
        <v/>
      </c>
    </row>
  </sheetData>
  <sheetProtection password="DDAD" sheet="1" objects="1" scenarios="1" formatCells="0" formatColumns="0" formatRows="0" insertRows="0" deleteRows="0" sort="0" autoFilter="0" pivotTables="0"/>
  <mergeCells count="3">
    <mergeCell ref="A2:A3"/>
    <mergeCell ref="A1:D1"/>
    <mergeCell ref="D2:D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workbookViewId="0">
      <pane xSplit="1" ySplit="3" topLeftCell="B4" activePane="bottomRight" state="frozen"/>
      <selection pane="topRight" activeCell="B1" sqref="B1"/>
      <selection pane="bottomLeft" activeCell="A3" sqref="A3"/>
      <selection pane="bottomRight" activeCell="A4" sqref="A4"/>
    </sheetView>
  </sheetViews>
  <sheetFormatPr defaultColWidth="9" defaultRowHeight="14.25" x14ac:dyDescent="0.2"/>
  <cols>
    <col min="1" max="1" width="21.625" style="173" customWidth="1"/>
    <col min="2" max="2" width="15.25" style="187" customWidth="1"/>
    <col min="3" max="4" width="12" style="173" customWidth="1"/>
    <col min="5" max="5" width="12.75" style="173" customWidth="1"/>
    <col min="6" max="6" width="9.75" style="173" bestFit="1" customWidth="1"/>
    <col min="7" max="7" width="9" style="173"/>
    <col min="8" max="8" width="9.875" style="173" customWidth="1"/>
    <col min="9" max="9" width="10" style="173" customWidth="1"/>
    <col min="10" max="10" width="11.875" style="173" customWidth="1"/>
    <col min="11" max="11" width="14.25" style="173" customWidth="1"/>
    <col min="12" max="12" width="18.125" style="173" customWidth="1"/>
    <col min="13" max="13" width="15.75" style="173" customWidth="1"/>
    <col min="14" max="14" width="19.75" style="173" customWidth="1"/>
    <col min="15" max="15" width="2.25" style="173" customWidth="1"/>
    <col min="16" max="17" width="14" style="173" customWidth="1"/>
    <col min="18" max="19" width="16.125" style="173" customWidth="1"/>
    <col min="20" max="20" width="23.625" style="173" customWidth="1"/>
    <col min="21" max="16384" width="9" style="173"/>
  </cols>
  <sheetData>
    <row r="1" spans="1:20" ht="15.75" thickBot="1" x14ac:dyDescent="0.3">
      <c r="A1" s="409" t="s">
        <v>4</v>
      </c>
      <c r="B1" s="410"/>
      <c r="C1" s="410"/>
      <c r="D1" s="410"/>
      <c r="E1" s="410"/>
      <c r="F1" s="410"/>
      <c r="G1" s="410"/>
      <c r="H1" s="410"/>
      <c r="I1" s="410"/>
      <c r="J1" s="410"/>
      <c r="K1" s="249" t="s">
        <v>33</v>
      </c>
      <c r="L1" s="434" t="s">
        <v>208</v>
      </c>
      <c r="M1" s="434"/>
      <c r="N1" s="413"/>
      <c r="O1" s="250"/>
      <c r="P1" s="435" t="s">
        <v>209</v>
      </c>
      <c r="Q1" s="436"/>
      <c r="R1" s="436"/>
      <c r="S1" s="436"/>
      <c r="T1" s="437"/>
    </row>
    <row r="2" spans="1:20" ht="15.75" thickBot="1" x14ac:dyDescent="0.3">
      <c r="A2" s="414" t="s">
        <v>210</v>
      </c>
      <c r="B2" s="416" t="s">
        <v>27</v>
      </c>
      <c r="C2" s="438" t="s">
        <v>225</v>
      </c>
      <c r="D2" s="439"/>
      <c r="E2" s="440"/>
      <c r="F2" s="421" t="s">
        <v>211</v>
      </c>
      <c r="G2" s="421" t="s">
        <v>212</v>
      </c>
      <c r="H2" s="425" t="s">
        <v>213</v>
      </c>
      <c r="I2" s="421" t="s">
        <v>214</v>
      </c>
      <c r="J2" s="425" t="s">
        <v>215</v>
      </c>
      <c r="K2" s="421" t="s">
        <v>216</v>
      </c>
      <c r="L2" s="423" t="s">
        <v>217</v>
      </c>
      <c r="M2" s="423" t="s">
        <v>218</v>
      </c>
      <c r="N2" s="432" t="s">
        <v>219</v>
      </c>
      <c r="O2" s="250"/>
      <c r="P2" s="251"/>
      <c r="Q2" s="252"/>
      <c r="R2" s="252"/>
      <c r="S2" s="252"/>
      <c r="T2" s="253"/>
    </row>
    <row r="3" spans="1:20" s="4" customFormat="1" ht="42.75" x14ac:dyDescent="0.2">
      <c r="A3" s="415"/>
      <c r="B3" s="417"/>
      <c r="C3" s="254" t="s">
        <v>59</v>
      </c>
      <c r="D3" s="240" t="s">
        <v>60</v>
      </c>
      <c r="E3" s="240" t="s">
        <v>61</v>
      </c>
      <c r="F3" s="422"/>
      <c r="G3" s="422"/>
      <c r="H3" s="426"/>
      <c r="I3" s="422"/>
      <c r="J3" s="426"/>
      <c r="K3" s="422"/>
      <c r="L3" s="441"/>
      <c r="M3" s="424"/>
      <c r="N3" s="433"/>
      <c r="O3" s="255"/>
      <c r="P3" s="256" t="s">
        <v>220</v>
      </c>
      <c r="Q3" s="257" t="s">
        <v>221</v>
      </c>
      <c r="R3" s="257" t="s">
        <v>222</v>
      </c>
      <c r="S3" s="258" t="s">
        <v>223</v>
      </c>
      <c r="T3" s="259" t="s">
        <v>224</v>
      </c>
    </row>
    <row r="4" spans="1:20" ht="15" thickBot="1" x14ac:dyDescent="0.25">
      <c r="A4" s="174"/>
      <c r="B4" s="175"/>
      <c r="C4" s="176"/>
      <c r="D4" s="176"/>
      <c r="E4" s="176"/>
      <c r="F4" s="176"/>
      <c r="G4" s="176"/>
      <c r="H4" s="177" t="str">
        <f t="shared" ref="H4:H35" si="0">IF(A4="","",F4*G4)</f>
        <v/>
      </c>
      <c r="I4" s="176"/>
      <c r="J4" s="177" t="str">
        <f t="shared" ref="J4:J35" si="1">IF(A4="","",IF(I4="",H4/10000,I4/10000))</f>
        <v/>
      </c>
      <c r="K4" s="191"/>
      <c r="L4" s="178" t="str">
        <f t="shared" ref="L4:L35" si="2">IF(A4="","",A4)</f>
        <v/>
      </c>
      <c r="M4" s="177" t="str">
        <f t="shared" ref="M4:M35" si="3">IF(A4="","",K4*J4)</f>
        <v/>
      </c>
      <c r="N4" s="179" t="str">
        <f t="shared" ref="N4:N35" si="4">IF(A4="","",M4/$T$4)</f>
        <v/>
      </c>
      <c r="P4" s="180"/>
      <c r="Q4" s="181"/>
      <c r="R4" s="181"/>
      <c r="S4" s="182" t="str">
        <f>IF(A4="","",$Q$4/$R$4)</f>
        <v/>
      </c>
      <c r="T4" s="183" t="str">
        <f t="shared" ref="T4:T35" si="5">IF(A4="","",Q4/P4)</f>
        <v/>
      </c>
    </row>
    <row r="5" spans="1:20" x14ac:dyDescent="0.2">
      <c r="A5" s="174"/>
      <c r="B5" s="175"/>
      <c r="C5" s="176"/>
      <c r="D5" s="176"/>
      <c r="E5" s="176"/>
      <c r="F5" s="176"/>
      <c r="G5" s="176"/>
      <c r="H5" s="177" t="str">
        <f t="shared" si="0"/>
        <v/>
      </c>
      <c r="I5" s="176"/>
      <c r="J5" s="177" t="str">
        <f t="shared" si="1"/>
        <v/>
      </c>
      <c r="K5" s="192"/>
      <c r="L5" s="178" t="str">
        <f t="shared" si="2"/>
        <v/>
      </c>
      <c r="M5" s="177" t="str">
        <f t="shared" si="3"/>
        <v/>
      </c>
      <c r="N5" s="179" t="str">
        <f t="shared" si="4"/>
        <v/>
      </c>
      <c r="P5" s="177"/>
      <c r="Q5" s="177"/>
      <c r="R5" s="177"/>
      <c r="S5" s="177"/>
      <c r="T5" s="177" t="str">
        <f t="shared" si="5"/>
        <v/>
      </c>
    </row>
    <row r="6" spans="1:20" x14ac:dyDescent="0.2">
      <c r="A6" s="174"/>
      <c r="B6" s="175"/>
      <c r="C6" s="176"/>
      <c r="D6" s="176"/>
      <c r="E6" s="176"/>
      <c r="F6" s="176"/>
      <c r="G6" s="176"/>
      <c r="H6" s="177" t="str">
        <f t="shared" si="0"/>
        <v/>
      </c>
      <c r="I6" s="176"/>
      <c r="J6" s="177" t="str">
        <f t="shared" si="1"/>
        <v/>
      </c>
      <c r="K6" s="192"/>
      <c r="L6" s="178" t="str">
        <f t="shared" si="2"/>
        <v/>
      </c>
      <c r="M6" s="177" t="str">
        <f t="shared" si="3"/>
        <v/>
      </c>
      <c r="N6" s="179" t="str">
        <f t="shared" si="4"/>
        <v/>
      </c>
      <c r="P6" s="177"/>
      <c r="Q6" s="177"/>
      <c r="R6" s="177"/>
      <c r="S6" s="177"/>
      <c r="T6" s="177" t="str">
        <f t="shared" si="5"/>
        <v/>
      </c>
    </row>
    <row r="7" spans="1:20" x14ac:dyDescent="0.2">
      <c r="A7" s="174"/>
      <c r="B7" s="175"/>
      <c r="C7" s="176"/>
      <c r="D7" s="176"/>
      <c r="E7" s="176"/>
      <c r="F7" s="176"/>
      <c r="G7" s="176"/>
      <c r="H7" s="177" t="str">
        <f t="shared" si="0"/>
        <v/>
      </c>
      <c r="I7" s="176"/>
      <c r="J7" s="177" t="str">
        <f t="shared" si="1"/>
        <v/>
      </c>
      <c r="K7" s="192"/>
      <c r="L7" s="178" t="str">
        <f t="shared" si="2"/>
        <v/>
      </c>
      <c r="M7" s="177" t="str">
        <f t="shared" si="3"/>
        <v/>
      </c>
      <c r="N7" s="179" t="str">
        <f t="shared" si="4"/>
        <v/>
      </c>
      <c r="P7" s="177"/>
      <c r="Q7" s="177"/>
      <c r="R7" s="177"/>
      <c r="S7" s="177"/>
      <c r="T7" s="177" t="str">
        <f t="shared" si="5"/>
        <v/>
      </c>
    </row>
    <row r="8" spans="1:20" x14ac:dyDescent="0.2">
      <c r="A8" s="174"/>
      <c r="B8" s="175"/>
      <c r="C8" s="176"/>
      <c r="D8" s="176"/>
      <c r="E8" s="176"/>
      <c r="F8" s="176"/>
      <c r="G8" s="176"/>
      <c r="H8" s="177" t="str">
        <f t="shared" si="0"/>
        <v/>
      </c>
      <c r="I8" s="176"/>
      <c r="J8" s="177" t="str">
        <f t="shared" si="1"/>
        <v/>
      </c>
      <c r="K8" s="192"/>
      <c r="L8" s="178" t="str">
        <f t="shared" si="2"/>
        <v/>
      </c>
      <c r="M8" s="177" t="str">
        <f t="shared" si="3"/>
        <v/>
      </c>
      <c r="N8" s="179" t="str">
        <f t="shared" si="4"/>
        <v/>
      </c>
      <c r="P8" s="177"/>
      <c r="Q8" s="177"/>
      <c r="R8" s="177"/>
      <c r="S8" s="177"/>
      <c r="T8" s="177" t="str">
        <f t="shared" si="5"/>
        <v/>
      </c>
    </row>
    <row r="9" spans="1:20" x14ac:dyDescent="0.2">
      <c r="A9" s="174"/>
      <c r="B9" s="175"/>
      <c r="C9" s="176"/>
      <c r="D9" s="176"/>
      <c r="E9" s="176"/>
      <c r="F9" s="176"/>
      <c r="G9" s="176"/>
      <c r="H9" s="177" t="str">
        <f t="shared" si="0"/>
        <v/>
      </c>
      <c r="I9" s="176"/>
      <c r="J9" s="177" t="str">
        <f t="shared" si="1"/>
        <v/>
      </c>
      <c r="K9" s="192"/>
      <c r="L9" s="178" t="str">
        <f t="shared" si="2"/>
        <v/>
      </c>
      <c r="M9" s="177" t="str">
        <f t="shared" si="3"/>
        <v/>
      </c>
      <c r="N9" s="179" t="str">
        <f t="shared" si="4"/>
        <v/>
      </c>
      <c r="P9" s="177"/>
      <c r="Q9" s="177"/>
      <c r="R9" s="177"/>
      <c r="S9" s="177"/>
      <c r="T9" s="177" t="str">
        <f t="shared" si="5"/>
        <v/>
      </c>
    </row>
    <row r="10" spans="1:20" x14ac:dyDescent="0.2">
      <c r="A10" s="174"/>
      <c r="B10" s="175"/>
      <c r="C10" s="176"/>
      <c r="D10" s="176"/>
      <c r="E10" s="176"/>
      <c r="F10" s="176"/>
      <c r="G10" s="176"/>
      <c r="H10" s="177" t="str">
        <f t="shared" si="0"/>
        <v/>
      </c>
      <c r="I10" s="176"/>
      <c r="J10" s="177" t="str">
        <f t="shared" si="1"/>
        <v/>
      </c>
      <c r="K10" s="192"/>
      <c r="L10" s="178" t="str">
        <f t="shared" si="2"/>
        <v/>
      </c>
      <c r="M10" s="177" t="str">
        <f t="shared" si="3"/>
        <v/>
      </c>
      <c r="N10" s="179" t="str">
        <f t="shared" si="4"/>
        <v/>
      </c>
      <c r="P10" s="177"/>
      <c r="Q10" s="177"/>
      <c r="R10" s="177"/>
      <c r="S10" s="177"/>
      <c r="T10" s="177" t="str">
        <f t="shared" si="5"/>
        <v/>
      </c>
    </row>
    <row r="11" spans="1:20" x14ac:dyDescent="0.2">
      <c r="A11" s="174"/>
      <c r="B11" s="175"/>
      <c r="C11" s="176"/>
      <c r="D11" s="176"/>
      <c r="E11" s="176"/>
      <c r="F11" s="176"/>
      <c r="G11" s="176"/>
      <c r="H11" s="177" t="str">
        <f t="shared" si="0"/>
        <v/>
      </c>
      <c r="I11" s="176"/>
      <c r="J11" s="177" t="str">
        <f t="shared" si="1"/>
        <v/>
      </c>
      <c r="K11" s="192"/>
      <c r="L11" s="178" t="str">
        <f t="shared" si="2"/>
        <v/>
      </c>
      <c r="M11" s="177" t="str">
        <f t="shared" si="3"/>
        <v/>
      </c>
      <c r="N11" s="179" t="str">
        <f t="shared" si="4"/>
        <v/>
      </c>
      <c r="P11" s="177"/>
      <c r="Q11" s="177"/>
      <c r="R11" s="177"/>
      <c r="S11" s="177"/>
      <c r="T11" s="177" t="str">
        <f t="shared" si="5"/>
        <v/>
      </c>
    </row>
    <row r="12" spans="1:20" x14ac:dyDescent="0.2">
      <c r="A12" s="174"/>
      <c r="B12" s="175"/>
      <c r="C12" s="176"/>
      <c r="D12" s="176"/>
      <c r="E12" s="176"/>
      <c r="F12" s="176"/>
      <c r="G12" s="176"/>
      <c r="H12" s="177" t="str">
        <f t="shared" si="0"/>
        <v/>
      </c>
      <c r="I12" s="176"/>
      <c r="J12" s="177" t="str">
        <f t="shared" si="1"/>
        <v/>
      </c>
      <c r="K12" s="192"/>
      <c r="L12" s="178" t="str">
        <f t="shared" si="2"/>
        <v/>
      </c>
      <c r="M12" s="177" t="str">
        <f t="shared" si="3"/>
        <v/>
      </c>
      <c r="N12" s="179" t="str">
        <f t="shared" si="4"/>
        <v/>
      </c>
      <c r="P12" s="177"/>
      <c r="Q12" s="177"/>
      <c r="R12" s="177"/>
      <c r="S12" s="177"/>
      <c r="T12" s="177" t="str">
        <f t="shared" si="5"/>
        <v/>
      </c>
    </row>
    <row r="13" spans="1:20" x14ac:dyDescent="0.2">
      <c r="A13" s="174"/>
      <c r="B13" s="175"/>
      <c r="C13" s="176"/>
      <c r="D13" s="176"/>
      <c r="E13" s="176"/>
      <c r="F13" s="176"/>
      <c r="G13" s="176"/>
      <c r="H13" s="177" t="str">
        <f t="shared" si="0"/>
        <v/>
      </c>
      <c r="I13" s="176"/>
      <c r="J13" s="177" t="str">
        <f t="shared" si="1"/>
        <v/>
      </c>
      <c r="K13" s="192"/>
      <c r="L13" s="178" t="str">
        <f t="shared" si="2"/>
        <v/>
      </c>
      <c r="M13" s="177" t="str">
        <f t="shared" si="3"/>
        <v/>
      </c>
      <c r="N13" s="179" t="str">
        <f t="shared" si="4"/>
        <v/>
      </c>
      <c r="P13" s="177"/>
      <c r="Q13" s="177"/>
      <c r="R13" s="177"/>
      <c r="S13" s="177"/>
      <c r="T13" s="177" t="str">
        <f t="shared" si="5"/>
        <v/>
      </c>
    </row>
    <row r="14" spans="1:20" x14ac:dyDescent="0.2">
      <c r="A14" s="174"/>
      <c r="B14" s="175"/>
      <c r="C14" s="176"/>
      <c r="D14" s="176"/>
      <c r="E14" s="176"/>
      <c r="F14" s="176"/>
      <c r="G14" s="176"/>
      <c r="H14" s="177" t="str">
        <f t="shared" si="0"/>
        <v/>
      </c>
      <c r="I14" s="176"/>
      <c r="J14" s="177" t="str">
        <f t="shared" si="1"/>
        <v/>
      </c>
      <c r="K14" s="192"/>
      <c r="L14" s="178" t="str">
        <f t="shared" si="2"/>
        <v/>
      </c>
      <c r="M14" s="177" t="str">
        <f t="shared" si="3"/>
        <v/>
      </c>
      <c r="N14" s="179" t="str">
        <f t="shared" si="4"/>
        <v/>
      </c>
      <c r="P14" s="177"/>
      <c r="Q14" s="177"/>
      <c r="R14" s="177"/>
      <c r="S14" s="177"/>
      <c r="T14" s="177" t="str">
        <f t="shared" si="5"/>
        <v/>
      </c>
    </row>
    <row r="15" spans="1:20" x14ac:dyDescent="0.2">
      <c r="A15" s="174"/>
      <c r="B15" s="175"/>
      <c r="C15" s="176"/>
      <c r="D15" s="176"/>
      <c r="E15" s="176"/>
      <c r="F15" s="176"/>
      <c r="G15" s="176"/>
      <c r="H15" s="177" t="str">
        <f t="shared" si="0"/>
        <v/>
      </c>
      <c r="I15" s="176"/>
      <c r="J15" s="177" t="str">
        <f t="shared" si="1"/>
        <v/>
      </c>
      <c r="K15" s="192"/>
      <c r="L15" s="178" t="str">
        <f t="shared" si="2"/>
        <v/>
      </c>
      <c r="M15" s="177" t="str">
        <f t="shared" si="3"/>
        <v/>
      </c>
      <c r="N15" s="179" t="str">
        <f t="shared" si="4"/>
        <v/>
      </c>
      <c r="P15" s="177"/>
      <c r="Q15" s="177"/>
      <c r="R15" s="177"/>
      <c r="S15" s="177"/>
      <c r="T15" s="177" t="str">
        <f t="shared" si="5"/>
        <v/>
      </c>
    </row>
    <row r="16" spans="1:20" x14ac:dyDescent="0.2">
      <c r="A16" s="174"/>
      <c r="B16" s="175"/>
      <c r="C16" s="176"/>
      <c r="D16" s="176"/>
      <c r="E16" s="176"/>
      <c r="F16" s="176"/>
      <c r="G16" s="176"/>
      <c r="H16" s="177" t="str">
        <f t="shared" si="0"/>
        <v/>
      </c>
      <c r="I16" s="176"/>
      <c r="J16" s="177" t="str">
        <f t="shared" si="1"/>
        <v/>
      </c>
      <c r="K16" s="192"/>
      <c r="L16" s="178" t="str">
        <f t="shared" si="2"/>
        <v/>
      </c>
      <c r="M16" s="177" t="str">
        <f t="shared" si="3"/>
        <v/>
      </c>
      <c r="N16" s="179" t="str">
        <f t="shared" si="4"/>
        <v/>
      </c>
      <c r="P16" s="177"/>
      <c r="Q16" s="177"/>
      <c r="R16" s="177"/>
      <c r="S16" s="177"/>
      <c r="T16" s="177" t="str">
        <f t="shared" si="5"/>
        <v/>
      </c>
    </row>
    <row r="17" spans="1:20" x14ac:dyDescent="0.2">
      <c r="A17" s="174"/>
      <c r="B17" s="175"/>
      <c r="C17" s="176"/>
      <c r="D17" s="176"/>
      <c r="E17" s="176"/>
      <c r="F17" s="176"/>
      <c r="G17" s="176"/>
      <c r="H17" s="177" t="str">
        <f t="shared" si="0"/>
        <v/>
      </c>
      <c r="I17" s="176"/>
      <c r="J17" s="177" t="str">
        <f t="shared" si="1"/>
        <v/>
      </c>
      <c r="K17" s="192"/>
      <c r="L17" s="178" t="str">
        <f t="shared" si="2"/>
        <v/>
      </c>
      <c r="M17" s="177" t="str">
        <f t="shared" si="3"/>
        <v/>
      </c>
      <c r="N17" s="179" t="str">
        <f t="shared" si="4"/>
        <v/>
      </c>
      <c r="P17" s="177"/>
      <c r="Q17" s="177"/>
      <c r="R17" s="177"/>
      <c r="S17" s="177"/>
      <c r="T17" s="177" t="str">
        <f t="shared" si="5"/>
        <v/>
      </c>
    </row>
    <row r="18" spans="1:20" x14ac:dyDescent="0.2">
      <c r="A18" s="174"/>
      <c r="B18" s="175"/>
      <c r="C18" s="176"/>
      <c r="D18" s="176"/>
      <c r="E18" s="176"/>
      <c r="F18" s="176"/>
      <c r="G18" s="176"/>
      <c r="H18" s="177" t="str">
        <f t="shared" si="0"/>
        <v/>
      </c>
      <c r="I18" s="176"/>
      <c r="J18" s="177" t="str">
        <f t="shared" si="1"/>
        <v/>
      </c>
      <c r="K18" s="192"/>
      <c r="L18" s="178" t="str">
        <f t="shared" si="2"/>
        <v/>
      </c>
      <c r="M18" s="177" t="str">
        <f t="shared" si="3"/>
        <v/>
      </c>
      <c r="N18" s="179" t="str">
        <f t="shared" si="4"/>
        <v/>
      </c>
      <c r="P18" s="177"/>
      <c r="Q18" s="177"/>
      <c r="R18" s="177"/>
      <c r="S18" s="177"/>
      <c r="T18" s="177" t="str">
        <f t="shared" si="5"/>
        <v/>
      </c>
    </row>
    <row r="19" spans="1:20" x14ac:dyDescent="0.2">
      <c r="A19" s="174"/>
      <c r="B19" s="175"/>
      <c r="C19" s="176"/>
      <c r="D19" s="176"/>
      <c r="E19" s="176"/>
      <c r="F19" s="176"/>
      <c r="G19" s="176"/>
      <c r="H19" s="177" t="str">
        <f t="shared" si="0"/>
        <v/>
      </c>
      <c r="I19" s="176"/>
      <c r="J19" s="177" t="str">
        <f t="shared" si="1"/>
        <v/>
      </c>
      <c r="K19" s="192"/>
      <c r="L19" s="178" t="str">
        <f t="shared" si="2"/>
        <v/>
      </c>
      <c r="M19" s="177" t="str">
        <f t="shared" si="3"/>
        <v/>
      </c>
      <c r="N19" s="179" t="str">
        <f t="shared" si="4"/>
        <v/>
      </c>
      <c r="P19" s="177"/>
      <c r="Q19" s="177"/>
      <c r="R19" s="177"/>
      <c r="S19" s="177"/>
      <c r="T19" s="177" t="str">
        <f t="shared" si="5"/>
        <v/>
      </c>
    </row>
    <row r="20" spans="1:20" x14ac:dyDescent="0.2">
      <c r="A20" s="174"/>
      <c r="B20" s="175"/>
      <c r="C20" s="176"/>
      <c r="D20" s="176"/>
      <c r="E20" s="176"/>
      <c r="F20" s="176"/>
      <c r="G20" s="176"/>
      <c r="H20" s="177" t="str">
        <f t="shared" si="0"/>
        <v/>
      </c>
      <c r="I20" s="176"/>
      <c r="J20" s="177" t="str">
        <f t="shared" si="1"/>
        <v/>
      </c>
      <c r="K20" s="192"/>
      <c r="L20" s="178" t="str">
        <f t="shared" si="2"/>
        <v/>
      </c>
      <c r="M20" s="177" t="str">
        <f t="shared" si="3"/>
        <v/>
      </c>
      <c r="N20" s="179" t="str">
        <f t="shared" si="4"/>
        <v/>
      </c>
      <c r="P20" s="177"/>
      <c r="Q20" s="177"/>
      <c r="R20" s="177"/>
      <c r="S20" s="177"/>
      <c r="T20" s="177" t="str">
        <f t="shared" si="5"/>
        <v/>
      </c>
    </row>
    <row r="21" spans="1:20" x14ac:dyDescent="0.2">
      <c r="A21" s="174"/>
      <c r="B21" s="175"/>
      <c r="C21" s="176"/>
      <c r="D21" s="176"/>
      <c r="E21" s="176"/>
      <c r="F21" s="176"/>
      <c r="G21" s="176"/>
      <c r="H21" s="177" t="str">
        <f t="shared" si="0"/>
        <v/>
      </c>
      <c r="I21" s="176"/>
      <c r="J21" s="177" t="str">
        <f t="shared" si="1"/>
        <v/>
      </c>
      <c r="K21" s="192"/>
      <c r="L21" s="178" t="str">
        <f t="shared" si="2"/>
        <v/>
      </c>
      <c r="M21" s="177" t="str">
        <f t="shared" si="3"/>
        <v/>
      </c>
      <c r="N21" s="179" t="str">
        <f t="shared" si="4"/>
        <v/>
      </c>
      <c r="P21" s="177"/>
      <c r="Q21" s="177"/>
      <c r="R21" s="177"/>
      <c r="S21" s="177"/>
      <c r="T21" s="177" t="str">
        <f t="shared" si="5"/>
        <v/>
      </c>
    </row>
    <row r="22" spans="1:20" x14ac:dyDescent="0.2">
      <c r="A22" s="174"/>
      <c r="B22" s="175"/>
      <c r="C22" s="176"/>
      <c r="D22" s="176"/>
      <c r="E22" s="176"/>
      <c r="F22" s="176"/>
      <c r="G22" s="176"/>
      <c r="H22" s="177" t="str">
        <f t="shared" si="0"/>
        <v/>
      </c>
      <c r="I22" s="176"/>
      <c r="J22" s="177" t="str">
        <f t="shared" si="1"/>
        <v/>
      </c>
      <c r="K22" s="192"/>
      <c r="L22" s="178" t="str">
        <f t="shared" si="2"/>
        <v/>
      </c>
      <c r="M22" s="177" t="str">
        <f t="shared" si="3"/>
        <v/>
      </c>
      <c r="N22" s="179" t="str">
        <f t="shared" si="4"/>
        <v/>
      </c>
      <c r="P22" s="177"/>
      <c r="Q22" s="177"/>
      <c r="R22" s="177"/>
      <c r="S22" s="177"/>
      <c r="T22" s="177" t="str">
        <f t="shared" si="5"/>
        <v/>
      </c>
    </row>
    <row r="23" spans="1:20" x14ac:dyDescent="0.2">
      <c r="A23" s="174"/>
      <c r="B23" s="175"/>
      <c r="C23" s="176"/>
      <c r="D23" s="176"/>
      <c r="E23" s="176"/>
      <c r="F23" s="176"/>
      <c r="G23" s="176"/>
      <c r="H23" s="177" t="str">
        <f t="shared" si="0"/>
        <v/>
      </c>
      <c r="I23" s="176"/>
      <c r="J23" s="177" t="str">
        <f t="shared" si="1"/>
        <v/>
      </c>
      <c r="K23" s="192"/>
      <c r="L23" s="178" t="str">
        <f t="shared" si="2"/>
        <v/>
      </c>
      <c r="M23" s="177" t="str">
        <f t="shared" si="3"/>
        <v/>
      </c>
      <c r="N23" s="179" t="str">
        <f t="shared" si="4"/>
        <v/>
      </c>
      <c r="P23" s="177"/>
      <c r="Q23" s="177"/>
      <c r="R23" s="177"/>
      <c r="S23" s="177"/>
      <c r="T23" s="177" t="str">
        <f t="shared" si="5"/>
        <v/>
      </c>
    </row>
    <row r="24" spans="1:20" x14ac:dyDescent="0.2">
      <c r="A24" s="174"/>
      <c r="B24" s="175"/>
      <c r="C24" s="176"/>
      <c r="D24" s="176"/>
      <c r="E24" s="176"/>
      <c r="F24" s="176"/>
      <c r="G24" s="176"/>
      <c r="H24" s="177" t="str">
        <f t="shared" si="0"/>
        <v/>
      </c>
      <c r="I24" s="176"/>
      <c r="J24" s="177" t="str">
        <f t="shared" si="1"/>
        <v/>
      </c>
      <c r="K24" s="192"/>
      <c r="L24" s="178" t="str">
        <f t="shared" si="2"/>
        <v/>
      </c>
      <c r="M24" s="177" t="str">
        <f t="shared" si="3"/>
        <v/>
      </c>
      <c r="N24" s="179" t="str">
        <f t="shared" si="4"/>
        <v/>
      </c>
      <c r="P24" s="177"/>
      <c r="Q24" s="177"/>
      <c r="R24" s="177"/>
      <c r="S24" s="177"/>
      <c r="T24" s="177" t="str">
        <f t="shared" si="5"/>
        <v/>
      </c>
    </row>
    <row r="25" spans="1:20" x14ac:dyDescent="0.2">
      <c r="A25" s="174"/>
      <c r="B25" s="175"/>
      <c r="C25" s="176"/>
      <c r="D25" s="176"/>
      <c r="E25" s="176"/>
      <c r="F25" s="176"/>
      <c r="G25" s="176"/>
      <c r="H25" s="177" t="str">
        <f t="shared" si="0"/>
        <v/>
      </c>
      <c r="I25" s="176"/>
      <c r="J25" s="177" t="str">
        <f t="shared" si="1"/>
        <v/>
      </c>
      <c r="K25" s="192"/>
      <c r="L25" s="178" t="str">
        <f t="shared" si="2"/>
        <v/>
      </c>
      <c r="M25" s="177" t="str">
        <f t="shared" si="3"/>
        <v/>
      </c>
      <c r="N25" s="179" t="str">
        <f t="shared" si="4"/>
        <v/>
      </c>
      <c r="P25" s="177"/>
      <c r="Q25" s="177"/>
      <c r="R25" s="177"/>
      <c r="S25" s="177"/>
      <c r="T25" s="177" t="str">
        <f t="shared" si="5"/>
        <v/>
      </c>
    </row>
    <row r="26" spans="1:20" x14ac:dyDescent="0.2">
      <c r="A26" s="174"/>
      <c r="B26" s="175"/>
      <c r="C26" s="176"/>
      <c r="D26" s="176"/>
      <c r="E26" s="176"/>
      <c r="F26" s="176"/>
      <c r="G26" s="176"/>
      <c r="H26" s="177" t="str">
        <f t="shared" si="0"/>
        <v/>
      </c>
      <c r="I26" s="176"/>
      <c r="J26" s="177" t="str">
        <f t="shared" si="1"/>
        <v/>
      </c>
      <c r="K26" s="192"/>
      <c r="L26" s="178" t="str">
        <f t="shared" si="2"/>
        <v/>
      </c>
      <c r="M26" s="177" t="str">
        <f t="shared" si="3"/>
        <v/>
      </c>
      <c r="N26" s="179" t="str">
        <f t="shared" si="4"/>
        <v/>
      </c>
      <c r="P26" s="177"/>
      <c r="Q26" s="177"/>
      <c r="R26" s="177"/>
      <c r="S26" s="177"/>
      <c r="T26" s="177" t="str">
        <f t="shared" si="5"/>
        <v/>
      </c>
    </row>
    <row r="27" spans="1:20" x14ac:dyDescent="0.2">
      <c r="A27" s="174"/>
      <c r="B27" s="175"/>
      <c r="C27" s="176"/>
      <c r="D27" s="176"/>
      <c r="E27" s="176"/>
      <c r="F27" s="176"/>
      <c r="G27" s="176"/>
      <c r="H27" s="177" t="str">
        <f t="shared" si="0"/>
        <v/>
      </c>
      <c r="I27" s="176"/>
      <c r="J27" s="177" t="str">
        <f t="shared" si="1"/>
        <v/>
      </c>
      <c r="K27" s="192"/>
      <c r="L27" s="178" t="str">
        <f t="shared" si="2"/>
        <v/>
      </c>
      <c r="M27" s="177" t="str">
        <f t="shared" si="3"/>
        <v/>
      </c>
      <c r="N27" s="179" t="str">
        <f t="shared" si="4"/>
        <v/>
      </c>
      <c r="P27" s="177"/>
      <c r="Q27" s="177"/>
      <c r="R27" s="177"/>
      <c r="S27" s="177"/>
      <c r="T27" s="177" t="str">
        <f t="shared" si="5"/>
        <v/>
      </c>
    </row>
    <row r="28" spans="1:20" x14ac:dyDescent="0.2">
      <c r="A28" s="174"/>
      <c r="B28" s="175"/>
      <c r="C28" s="176"/>
      <c r="D28" s="176"/>
      <c r="E28" s="176"/>
      <c r="F28" s="176"/>
      <c r="G28" s="176"/>
      <c r="H28" s="177" t="str">
        <f t="shared" si="0"/>
        <v/>
      </c>
      <c r="I28" s="176"/>
      <c r="J28" s="177" t="str">
        <f t="shared" si="1"/>
        <v/>
      </c>
      <c r="K28" s="192"/>
      <c r="L28" s="178" t="str">
        <f t="shared" si="2"/>
        <v/>
      </c>
      <c r="M28" s="177" t="str">
        <f t="shared" si="3"/>
        <v/>
      </c>
      <c r="N28" s="179" t="str">
        <f t="shared" si="4"/>
        <v/>
      </c>
      <c r="P28" s="177"/>
      <c r="Q28" s="177"/>
      <c r="R28" s="177"/>
      <c r="S28" s="177"/>
      <c r="T28" s="177" t="str">
        <f t="shared" si="5"/>
        <v/>
      </c>
    </row>
    <row r="29" spans="1:20" x14ac:dyDescent="0.2">
      <c r="A29" s="174"/>
      <c r="B29" s="175"/>
      <c r="C29" s="176"/>
      <c r="D29" s="176"/>
      <c r="E29" s="176"/>
      <c r="F29" s="176"/>
      <c r="G29" s="176"/>
      <c r="H29" s="177" t="str">
        <f t="shared" si="0"/>
        <v/>
      </c>
      <c r="I29" s="176"/>
      <c r="J29" s="177" t="str">
        <f t="shared" si="1"/>
        <v/>
      </c>
      <c r="K29" s="192"/>
      <c r="L29" s="178" t="str">
        <f t="shared" si="2"/>
        <v/>
      </c>
      <c r="M29" s="177" t="str">
        <f t="shared" si="3"/>
        <v/>
      </c>
      <c r="N29" s="179" t="str">
        <f t="shared" si="4"/>
        <v/>
      </c>
      <c r="P29" s="177"/>
      <c r="Q29" s="177"/>
      <c r="R29" s="177"/>
      <c r="S29" s="177"/>
      <c r="T29" s="177" t="str">
        <f t="shared" si="5"/>
        <v/>
      </c>
    </row>
    <row r="30" spans="1:20" x14ac:dyDescent="0.2">
      <c r="A30" s="174"/>
      <c r="B30" s="175"/>
      <c r="C30" s="176"/>
      <c r="D30" s="176"/>
      <c r="E30" s="176"/>
      <c r="F30" s="176"/>
      <c r="G30" s="176"/>
      <c r="H30" s="177" t="str">
        <f t="shared" si="0"/>
        <v/>
      </c>
      <c r="I30" s="176"/>
      <c r="J30" s="177" t="str">
        <f t="shared" si="1"/>
        <v/>
      </c>
      <c r="K30" s="192"/>
      <c r="L30" s="178" t="str">
        <f t="shared" si="2"/>
        <v/>
      </c>
      <c r="M30" s="177" t="str">
        <f t="shared" si="3"/>
        <v/>
      </c>
      <c r="N30" s="179" t="str">
        <f t="shared" si="4"/>
        <v/>
      </c>
      <c r="P30" s="177"/>
      <c r="Q30" s="177"/>
      <c r="R30" s="177"/>
      <c r="S30" s="177"/>
      <c r="T30" s="177" t="str">
        <f t="shared" si="5"/>
        <v/>
      </c>
    </row>
    <row r="31" spans="1:20" x14ac:dyDescent="0.2">
      <c r="A31" s="174"/>
      <c r="B31" s="175"/>
      <c r="C31" s="176"/>
      <c r="D31" s="176"/>
      <c r="E31" s="176"/>
      <c r="F31" s="176"/>
      <c r="G31" s="176"/>
      <c r="H31" s="177" t="str">
        <f t="shared" si="0"/>
        <v/>
      </c>
      <c r="I31" s="176"/>
      <c r="J31" s="177" t="str">
        <f t="shared" si="1"/>
        <v/>
      </c>
      <c r="K31" s="192"/>
      <c r="L31" s="178" t="str">
        <f t="shared" si="2"/>
        <v/>
      </c>
      <c r="M31" s="177" t="str">
        <f t="shared" si="3"/>
        <v/>
      </c>
      <c r="N31" s="179" t="str">
        <f t="shared" si="4"/>
        <v/>
      </c>
      <c r="P31" s="177"/>
      <c r="Q31" s="177"/>
      <c r="R31" s="177"/>
      <c r="S31" s="177"/>
      <c r="T31" s="177" t="str">
        <f t="shared" si="5"/>
        <v/>
      </c>
    </row>
    <row r="32" spans="1:20" x14ac:dyDescent="0.2">
      <c r="A32" s="174"/>
      <c r="B32" s="175"/>
      <c r="C32" s="176"/>
      <c r="D32" s="176"/>
      <c r="E32" s="176"/>
      <c r="F32" s="176"/>
      <c r="G32" s="176"/>
      <c r="H32" s="177" t="str">
        <f t="shared" si="0"/>
        <v/>
      </c>
      <c r="I32" s="176"/>
      <c r="J32" s="177" t="str">
        <f t="shared" si="1"/>
        <v/>
      </c>
      <c r="K32" s="192"/>
      <c r="L32" s="178" t="str">
        <f t="shared" si="2"/>
        <v/>
      </c>
      <c r="M32" s="177" t="str">
        <f t="shared" si="3"/>
        <v/>
      </c>
      <c r="N32" s="179" t="str">
        <f t="shared" si="4"/>
        <v/>
      </c>
      <c r="P32" s="177"/>
      <c r="Q32" s="177"/>
      <c r="R32" s="177"/>
      <c r="S32" s="177"/>
      <c r="T32" s="177" t="str">
        <f t="shared" si="5"/>
        <v/>
      </c>
    </row>
    <row r="33" spans="1:20" x14ac:dyDescent="0.2">
      <c r="A33" s="174"/>
      <c r="B33" s="175"/>
      <c r="C33" s="176"/>
      <c r="D33" s="176"/>
      <c r="E33" s="176"/>
      <c r="F33" s="176"/>
      <c r="G33" s="176"/>
      <c r="H33" s="177" t="str">
        <f t="shared" si="0"/>
        <v/>
      </c>
      <c r="I33" s="176"/>
      <c r="J33" s="177" t="str">
        <f t="shared" si="1"/>
        <v/>
      </c>
      <c r="K33" s="192"/>
      <c r="L33" s="178" t="str">
        <f t="shared" si="2"/>
        <v/>
      </c>
      <c r="M33" s="177" t="str">
        <f t="shared" si="3"/>
        <v/>
      </c>
      <c r="N33" s="179" t="str">
        <f t="shared" si="4"/>
        <v/>
      </c>
      <c r="P33" s="177"/>
      <c r="Q33" s="177"/>
      <c r="R33" s="177"/>
      <c r="S33" s="177"/>
      <c r="T33" s="177" t="str">
        <f t="shared" si="5"/>
        <v/>
      </c>
    </row>
    <row r="34" spans="1:20" x14ac:dyDescent="0.2">
      <c r="A34" s="174"/>
      <c r="B34" s="175"/>
      <c r="C34" s="176"/>
      <c r="D34" s="176"/>
      <c r="E34" s="176"/>
      <c r="F34" s="176"/>
      <c r="G34" s="176"/>
      <c r="H34" s="177" t="str">
        <f t="shared" si="0"/>
        <v/>
      </c>
      <c r="I34" s="176"/>
      <c r="J34" s="177" t="str">
        <f t="shared" si="1"/>
        <v/>
      </c>
      <c r="K34" s="192"/>
      <c r="L34" s="178" t="str">
        <f t="shared" si="2"/>
        <v/>
      </c>
      <c r="M34" s="177" t="str">
        <f t="shared" si="3"/>
        <v/>
      </c>
      <c r="N34" s="179" t="str">
        <f t="shared" si="4"/>
        <v/>
      </c>
      <c r="P34" s="177"/>
      <c r="Q34" s="177"/>
      <c r="R34" s="177"/>
      <c r="S34" s="177"/>
      <c r="T34" s="177" t="str">
        <f t="shared" si="5"/>
        <v/>
      </c>
    </row>
    <row r="35" spans="1:20" x14ac:dyDescent="0.2">
      <c r="A35" s="174"/>
      <c r="B35" s="175"/>
      <c r="C35" s="176"/>
      <c r="D35" s="176"/>
      <c r="E35" s="176"/>
      <c r="F35" s="176"/>
      <c r="G35" s="176"/>
      <c r="H35" s="177" t="str">
        <f t="shared" si="0"/>
        <v/>
      </c>
      <c r="I35" s="176"/>
      <c r="J35" s="177" t="str">
        <f t="shared" si="1"/>
        <v/>
      </c>
      <c r="K35" s="192"/>
      <c r="L35" s="178" t="str">
        <f t="shared" si="2"/>
        <v/>
      </c>
      <c r="M35" s="177" t="str">
        <f t="shared" si="3"/>
        <v/>
      </c>
      <c r="N35" s="179" t="str">
        <f t="shared" si="4"/>
        <v/>
      </c>
      <c r="P35" s="177"/>
      <c r="Q35" s="177"/>
      <c r="R35" s="177"/>
      <c r="S35" s="177"/>
      <c r="T35" s="177" t="str">
        <f t="shared" si="5"/>
        <v/>
      </c>
    </row>
    <row r="36" spans="1:20" x14ac:dyDescent="0.2">
      <c r="A36" s="174"/>
      <c r="B36" s="175"/>
      <c r="C36" s="176"/>
      <c r="D36" s="176"/>
      <c r="E36" s="176"/>
      <c r="F36" s="176"/>
      <c r="G36" s="176"/>
      <c r="H36" s="177" t="str">
        <f t="shared" ref="H36:H56" si="6">IF(A36="","",F36*G36)</f>
        <v/>
      </c>
      <c r="I36" s="176"/>
      <c r="J36" s="177" t="str">
        <f t="shared" ref="J36:J56" si="7">IF(A36="","",IF(I36="",H36/10000,I36/10000))</f>
        <v/>
      </c>
      <c r="K36" s="192"/>
      <c r="L36" s="178" t="str">
        <f t="shared" ref="L36:L56" si="8">IF(A36="","",A36)</f>
        <v/>
      </c>
      <c r="M36" s="177" t="str">
        <f t="shared" ref="M36:M56" si="9">IF(A36="","",K36*J36)</f>
        <v/>
      </c>
      <c r="N36" s="179" t="str">
        <f t="shared" ref="N36:N56" si="10">IF(A36="","",M36/$T$4)</f>
        <v/>
      </c>
      <c r="P36" s="177"/>
      <c r="Q36" s="177"/>
      <c r="R36" s="177"/>
      <c r="S36" s="177"/>
      <c r="T36" s="177" t="str">
        <f t="shared" ref="T36:T56" si="11">IF(A36="","",Q36/P36)</f>
        <v/>
      </c>
    </row>
    <row r="37" spans="1:20" x14ac:dyDescent="0.2">
      <c r="A37" s="174"/>
      <c r="B37" s="175"/>
      <c r="C37" s="176"/>
      <c r="D37" s="176"/>
      <c r="E37" s="176"/>
      <c r="F37" s="176"/>
      <c r="G37" s="176"/>
      <c r="H37" s="177" t="str">
        <f t="shared" si="6"/>
        <v/>
      </c>
      <c r="I37" s="176"/>
      <c r="J37" s="177" t="str">
        <f t="shared" si="7"/>
        <v/>
      </c>
      <c r="K37" s="192"/>
      <c r="L37" s="178" t="str">
        <f t="shared" si="8"/>
        <v/>
      </c>
      <c r="M37" s="177" t="str">
        <f t="shared" si="9"/>
        <v/>
      </c>
      <c r="N37" s="179" t="str">
        <f t="shared" si="10"/>
        <v/>
      </c>
      <c r="P37" s="177"/>
      <c r="Q37" s="177"/>
      <c r="R37" s="177"/>
      <c r="S37" s="177"/>
      <c r="T37" s="177" t="str">
        <f t="shared" si="11"/>
        <v/>
      </c>
    </row>
    <row r="38" spans="1:20" x14ac:dyDescent="0.2">
      <c r="A38" s="174"/>
      <c r="B38" s="175"/>
      <c r="C38" s="176"/>
      <c r="D38" s="176"/>
      <c r="E38" s="176"/>
      <c r="F38" s="176"/>
      <c r="G38" s="176"/>
      <c r="H38" s="177" t="str">
        <f t="shared" si="6"/>
        <v/>
      </c>
      <c r="I38" s="176"/>
      <c r="J38" s="177" t="str">
        <f t="shared" si="7"/>
        <v/>
      </c>
      <c r="K38" s="192"/>
      <c r="L38" s="178" t="str">
        <f t="shared" si="8"/>
        <v/>
      </c>
      <c r="M38" s="177" t="str">
        <f t="shared" si="9"/>
        <v/>
      </c>
      <c r="N38" s="179" t="str">
        <f t="shared" si="10"/>
        <v/>
      </c>
      <c r="P38" s="177"/>
      <c r="Q38" s="177"/>
      <c r="R38" s="177"/>
      <c r="S38" s="177"/>
      <c r="T38" s="177" t="str">
        <f t="shared" si="11"/>
        <v/>
      </c>
    </row>
    <row r="39" spans="1:20" x14ac:dyDescent="0.2">
      <c r="A39" s="174"/>
      <c r="B39" s="175"/>
      <c r="C39" s="176"/>
      <c r="D39" s="176"/>
      <c r="E39" s="176"/>
      <c r="F39" s="176"/>
      <c r="G39" s="176"/>
      <c r="H39" s="177" t="str">
        <f t="shared" si="6"/>
        <v/>
      </c>
      <c r="I39" s="176"/>
      <c r="J39" s="177" t="str">
        <f t="shared" si="7"/>
        <v/>
      </c>
      <c r="K39" s="192"/>
      <c r="L39" s="178" t="str">
        <f t="shared" si="8"/>
        <v/>
      </c>
      <c r="M39" s="177" t="str">
        <f t="shared" si="9"/>
        <v/>
      </c>
      <c r="N39" s="179" t="str">
        <f t="shared" si="10"/>
        <v/>
      </c>
      <c r="P39" s="177"/>
      <c r="Q39" s="177"/>
      <c r="R39" s="177"/>
      <c r="S39" s="177"/>
      <c r="T39" s="177" t="str">
        <f t="shared" si="11"/>
        <v/>
      </c>
    </row>
    <row r="40" spans="1:20" x14ac:dyDescent="0.2">
      <c r="A40" s="174"/>
      <c r="B40" s="175"/>
      <c r="C40" s="176"/>
      <c r="D40" s="176"/>
      <c r="E40" s="176"/>
      <c r="F40" s="176"/>
      <c r="G40" s="176"/>
      <c r="H40" s="177" t="str">
        <f t="shared" si="6"/>
        <v/>
      </c>
      <c r="I40" s="176"/>
      <c r="J40" s="177" t="str">
        <f t="shared" si="7"/>
        <v/>
      </c>
      <c r="K40" s="192"/>
      <c r="L40" s="178" t="str">
        <f t="shared" si="8"/>
        <v/>
      </c>
      <c r="M40" s="177" t="str">
        <f t="shared" si="9"/>
        <v/>
      </c>
      <c r="N40" s="179" t="str">
        <f t="shared" si="10"/>
        <v/>
      </c>
      <c r="P40" s="177"/>
      <c r="Q40" s="177"/>
      <c r="R40" s="177"/>
      <c r="S40" s="177"/>
      <c r="T40" s="177" t="str">
        <f t="shared" si="11"/>
        <v/>
      </c>
    </row>
    <row r="41" spans="1:20" x14ac:dyDescent="0.2">
      <c r="A41" s="174"/>
      <c r="B41" s="175"/>
      <c r="C41" s="176"/>
      <c r="D41" s="176"/>
      <c r="E41" s="176"/>
      <c r="F41" s="176"/>
      <c r="G41" s="176"/>
      <c r="H41" s="177" t="str">
        <f t="shared" si="6"/>
        <v/>
      </c>
      <c r="I41" s="176"/>
      <c r="J41" s="177" t="str">
        <f t="shared" si="7"/>
        <v/>
      </c>
      <c r="K41" s="192"/>
      <c r="L41" s="178" t="str">
        <f t="shared" si="8"/>
        <v/>
      </c>
      <c r="M41" s="177" t="str">
        <f t="shared" si="9"/>
        <v/>
      </c>
      <c r="N41" s="179" t="str">
        <f t="shared" si="10"/>
        <v/>
      </c>
      <c r="P41" s="177"/>
      <c r="Q41" s="177"/>
      <c r="R41" s="177"/>
      <c r="S41" s="177"/>
      <c r="T41" s="177" t="str">
        <f t="shared" si="11"/>
        <v/>
      </c>
    </row>
    <row r="42" spans="1:20" x14ac:dyDescent="0.2">
      <c r="A42" s="174"/>
      <c r="B42" s="175"/>
      <c r="C42" s="176"/>
      <c r="D42" s="176"/>
      <c r="E42" s="176"/>
      <c r="F42" s="176"/>
      <c r="G42" s="176"/>
      <c r="H42" s="177" t="str">
        <f t="shared" si="6"/>
        <v/>
      </c>
      <c r="I42" s="176"/>
      <c r="J42" s="177" t="str">
        <f t="shared" si="7"/>
        <v/>
      </c>
      <c r="K42" s="192"/>
      <c r="L42" s="178" t="str">
        <f t="shared" si="8"/>
        <v/>
      </c>
      <c r="M42" s="177" t="str">
        <f t="shared" si="9"/>
        <v/>
      </c>
      <c r="N42" s="179" t="str">
        <f t="shared" si="10"/>
        <v/>
      </c>
      <c r="P42" s="177"/>
      <c r="Q42" s="177"/>
      <c r="R42" s="177"/>
      <c r="S42" s="177"/>
      <c r="T42" s="177" t="str">
        <f t="shared" si="11"/>
        <v/>
      </c>
    </row>
    <row r="43" spans="1:20" x14ac:dyDescent="0.2">
      <c r="A43" s="174"/>
      <c r="B43" s="175"/>
      <c r="C43" s="176"/>
      <c r="D43" s="176"/>
      <c r="E43" s="176"/>
      <c r="F43" s="176"/>
      <c r="G43" s="176"/>
      <c r="H43" s="177" t="str">
        <f t="shared" si="6"/>
        <v/>
      </c>
      <c r="I43" s="176"/>
      <c r="J43" s="177" t="str">
        <f t="shared" si="7"/>
        <v/>
      </c>
      <c r="K43" s="192"/>
      <c r="L43" s="178" t="str">
        <f t="shared" si="8"/>
        <v/>
      </c>
      <c r="M43" s="177" t="str">
        <f t="shared" si="9"/>
        <v/>
      </c>
      <c r="N43" s="179" t="str">
        <f t="shared" si="10"/>
        <v/>
      </c>
      <c r="P43" s="177"/>
      <c r="Q43" s="177"/>
      <c r="R43" s="177"/>
      <c r="S43" s="177"/>
      <c r="T43" s="177" t="str">
        <f t="shared" si="11"/>
        <v/>
      </c>
    </row>
    <row r="44" spans="1:20" x14ac:dyDescent="0.2">
      <c r="A44" s="174"/>
      <c r="B44" s="175"/>
      <c r="C44" s="176"/>
      <c r="D44" s="176"/>
      <c r="E44" s="176"/>
      <c r="F44" s="176"/>
      <c r="G44" s="176"/>
      <c r="H44" s="177" t="str">
        <f t="shared" si="6"/>
        <v/>
      </c>
      <c r="I44" s="176"/>
      <c r="J44" s="177" t="str">
        <f t="shared" si="7"/>
        <v/>
      </c>
      <c r="K44" s="192"/>
      <c r="L44" s="178" t="str">
        <f t="shared" si="8"/>
        <v/>
      </c>
      <c r="M44" s="177" t="str">
        <f t="shared" si="9"/>
        <v/>
      </c>
      <c r="N44" s="179" t="str">
        <f t="shared" si="10"/>
        <v/>
      </c>
      <c r="P44" s="177"/>
      <c r="Q44" s="177"/>
      <c r="R44" s="177"/>
      <c r="S44" s="177"/>
      <c r="T44" s="177" t="str">
        <f t="shared" si="11"/>
        <v/>
      </c>
    </row>
    <row r="45" spans="1:20" x14ac:dyDescent="0.2">
      <c r="A45" s="174"/>
      <c r="B45" s="175"/>
      <c r="C45" s="176"/>
      <c r="D45" s="176"/>
      <c r="E45" s="176"/>
      <c r="F45" s="176"/>
      <c r="G45" s="176"/>
      <c r="H45" s="177" t="str">
        <f t="shared" si="6"/>
        <v/>
      </c>
      <c r="I45" s="176"/>
      <c r="J45" s="177" t="str">
        <f t="shared" si="7"/>
        <v/>
      </c>
      <c r="K45" s="192"/>
      <c r="L45" s="178" t="str">
        <f t="shared" si="8"/>
        <v/>
      </c>
      <c r="M45" s="177" t="str">
        <f t="shared" si="9"/>
        <v/>
      </c>
      <c r="N45" s="179" t="str">
        <f t="shared" si="10"/>
        <v/>
      </c>
      <c r="P45" s="177"/>
      <c r="Q45" s="177"/>
      <c r="R45" s="177"/>
      <c r="S45" s="177"/>
      <c r="T45" s="177" t="str">
        <f t="shared" si="11"/>
        <v/>
      </c>
    </row>
    <row r="46" spans="1:20" x14ac:dyDescent="0.2">
      <c r="A46" s="174"/>
      <c r="B46" s="175"/>
      <c r="C46" s="176"/>
      <c r="D46" s="176"/>
      <c r="E46" s="176"/>
      <c r="F46" s="176"/>
      <c r="G46" s="176"/>
      <c r="H46" s="177" t="str">
        <f t="shared" si="6"/>
        <v/>
      </c>
      <c r="I46" s="176"/>
      <c r="J46" s="177" t="str">
        <f t="shared" si="7"/>
        <v/>
      </c>
      <c r="K46" s="192"/>
      <c r="L46" s="178" t="str">
        <f t="shared" si="8"/>
        <v/>
      </c>
      <c r="M46" s="177" t="str">
        <f t="shared" si="9"/>
        <v/>
      </c>
      <c r="N46" s="179" t="str">
        <f t="shared" si="10"/>
        <v/>
      </c>
      <c r="P46" s="177"/>
      <c r="Q46" s="177"/>
      <c r="R46" s="177"/>
      <c r="S46" s="177"/>
      <c r="T46" s="177" t="str">
        <f t="shared" si="11"/>
        <v/>
      </c>
    </row>
    <row r="47" spans="1:20" x14ac:dyDescent="0.2">
      <c r="A47" s="174"/>
      <c r="B47" s="175"/>
      <c r="C47" s="176"/>
      <c r="D47" s="176"/>
      <c r="E47" s="176"/>
      <c r="F47" s="176"/>
      <c r="G47" s="176"/>
      <c r="H47" s="177" t="str">
        <f t="shared" si="6"/>
        <v/>
      </c>
      <c r="I47" s="176"/>
      <c r="J47" s="177" t="str">
        <f t="shared" si="7"/>
        <v/>
      </c>
      <c r="K47" s="192"/>
      <c r="L47" s="178" t="str">
        <f t="shared" si="8"/>
        <v/>
      </c>
      <c r="M47" s="177" t="str">
        <f t="shared" si="9"/>
        <v/>
      </c>
      <c r="N47" s="179" t="str">
        <f t="shared" si="10"/>
        <v/>
      </c>
      <c r="P47" s="177"/>
      <c r="Q47" s="177"/>
      <c r="R47" s="177"/>
      <c r="S47" s="177"/>
      <c r="T47" s="177" t="str">
        <f t="shared" si="11"/>
        <v/>
      </c>
    </row>
    <row r="48" spans="1:20" x14ac:dyDescent="0.2">
      <c r="A48" s="174"/>
      <c r="B48" s="175"/>
      <c r="C48" s="176"/>
      <c r="D48" s="176"/>
      <c r="E48" s="176"/>
      <c r="F48" s="176"/>
      <c r="G48" s="176"/>
      <c r="H48" s="177" t="str">
        <f t="shared" si="6"/>
        <v/>
      </c>
      <c r="I48" s="176"/>
      <c r="J48" s="177" t="str">
        <f t="shared" si="7"/>
        <v/>
      </c>
      <c r="K48" s="192"/>
      <c r="L48" s="178" t="str">
        <f t="shared" si="8"/>
        <v/>
      </c>
      <c r="M48" s="177" t="str">
        <f t="shared" si="9"/>
        <v/>
      </c>
      <c r="N48" s="179" t="str">
        <f t="shared" si="10"/>
        <v/>
      </c>
      <c r="P48" s="177"/>
      <c r="Q48" s="177"/>
      <c r="R48" s="177"/>
      <c r="S48" s="177"/>
      <c r="T48" s="177" t="str">
        <f t="shared" si="11"/>
        <v/>
      </c>
    </row>
    <row r="49" spans="1:20" x14ac:dyDescent="0.2">
      <c r="A49" s="174"/>
      <c r="B49" s="175"/>
      <c r="C49" s="176"/>
      <c r="D49" s="176"/>
      <c r="E49" s="176"/>
      <c r="F49" s="176"/>
      <c r="G49" s="176"/>
      <c r="H49" s="177" t="str">
        <f t="shared" si="6"/>
        <v/>
      </c>
      <c r="I49" s="176"/>
      <c r="J49" s="177" t="str">
        <f t="shared" si="7"/>
        <v/>
      </c>
      <c r="K49" s="192"/>
      <c r="L49" s="178" t="str">
        <f t="shared" si="8"/>
        <v/>
      </c>
      <c r="M49" s="177" t="str">
        <f t="shared" si="9"/>
        <v/>
      </c>
      <c r="N49" s="179" t="str">
        <f t="shared" si="10"/>
        <v/>
      </c>
      <c r="P49" s="177"/>
      <c r="Q49" s="177"/>
      <c r="R49" s="177"/>
      <c r="S49" s="177"/>
      <c r="T49" s="177" t="str">
        <f t="shared" si="11"/>
        <v/>
      </c>
    </row>
    <row r="50" spans="1:20" x14ac:dyDescent="0.2">
      <c r="A50" s="174"/>
      <c r="B50" s="175"/>
      <c r="C50" s="176"/>
      <c r="D50" s="176"/>
      <c r="E50" s="176"/>
      <c r="F50" s="176"/>
      <c r="G50" s="176"/>
      <c r="H50" s="177" t="str">
        <f t="shared" si="6"/>
        <v/>
      </c>
      <c r="I50" s="176"/>
      <c r="J50" s="177" t="str">
        <f t="shared" si="7"/>
        <v/>
      </c>
      <c r="K50" s="192"/>
      <c r="L50" s="178" t="str">
        <f t="shared" si="8"/>
        <v/>
      </c>
      <c r="M50" s="177" t="str">
        <f t="shared" si="9"/>
        <v/>
      </c>
      <c r="N50" s="179" t="str">
        <f t="shared" si="10"/>
        <v/>
      </c>
      <c r="P50" s="177"/>
      <c r="Q50" s="177"/>
      <c r="R50" s="177"/>
      <c r="S50" s="177"/>
      <c r="T50" s="177" t="str">
        <f t="shared" si="11"/>
        <v/>
      </c>
    </row>
    <row r="51" spans="1:20" x14ac:dyDescent="0.2">
      <c r="A51" s="174"/>
      <c r="B51" s="175"/>
      <c r="C51" s="176"/>
      <c r="D51" s="176"/>
      <c r="E51" s="176"/>
      <c r="F51" s="176"/>
      <c r="G51" s="176"/>
      <c r="H51" s="177" t="str">
        <f t="shared" si="6"/>
        <v/>
      </c>
      <c r="I51" s="176"/>
      <c r="J51" s="177" t="str">
        <f t="shared" si="7"/>
        <v/>
      </c>
      <c r="K51" s="192"/>
      <c r="L51" s="178" t="str">
        <f t="shared" si="8"/>
        <v/>
      </c>
      <c r="M51" s="177" t="str">
        <f t="shared" si="9"/>
        <v/>
      </c>
      <c r="N51" s="179" t="str">
        <f t="shared" si="10"/>
        <v/>
      </c>
      <c r="P51" s="177"/>
      <c r="Q51" s="177"/>
      <c r="R51" s="177"/>
      <c r="S51" s="177"/>
      <c r="T51" s="177" t="str">
        <f t="shared" si="11"/>
        <v/>
      </c>
    </row>
    <row r="52" spans="1:20" x14ac:dyDescent="0.2">
      <c r="A52" s="174"/>
      <c r="B52" s="175"/>
      <c r="C52" s="176"/>
      <c r="D52" s="176"/>
      <c r="E52" s="176"/>
      <c r="F52" s="176"/>
      <c r="G52" s="176"/>
      <c r="H52" s="177" t="str">
        <f t="shared" si="6"/>
        <v/>
      </c>
      <c r="I52" s="176"/>
      <c r="J52" s="177" t="str">
        <f t="shared" si="7"/>
        <v/>
      </c>
      <c r="K52" s="192"/>
      <c r="L52" s="178" t="str">
        <f t="shared" si="8"/>
        <v/>
      </c>
      <c r="M52" s="177" t="str">
        <f t="shared" si="9"/>
        <v/>
      </c>
      <c r="N52" s="179" t="str">
        <f t="shared" si="10"/>
        <v/>
      </c>
      <c r="P52" s="177"/>
      <c r="Q52" s="177"/>
      <c r="R52" s="177"/>
      <c r="S52" s="177"/>
      <c r="T52" s="177" t="str">
        <f t="shared" si="11"/>
        <v/>
      </c>
    </row>
    <row r="53" spans="1:20" x14ac:dyDescent="0.2">
      <c r="A53" s="174"/>
      <c r="B53" s="175"/>
      <c r="C53" s="176"/>
      <c r="D53" s="176"/>
      <c r="E53" s="176"/>
      <c r="F53" s="176"/>
      <c r="G53" s="176"/>
      <c r="H53" s="177" t="str">
        <f t="shared" si="6"/>
        <v/>
      </c>
      <c r="I53" s="176"/>
      <c r="J53" s="177" t="str">
        <f t="shared" si="7"/>
        <v/>
      </c>
      <c r="K53" s="192"/>
      <c r="L53" s="178" t="str">
        <f t="shared" si="8"/>
        <v/>
      </c>
      <c r="M53" s="177" t="str">
        <f t="shared" si="9"/>
        <v/>
      </c>
      <c r="N53" s="179" t="str">
        <f t="shared" si="10"/>
        <v/>
      </c>
      <c r="P53" s="177"/>
      <c r="Q53" s="177"/>
      <c r="R53" s="177"/>
      <c r="S53" s="177"/>
      <c r="T53" s="177" t="str">
        <f t="shared" si="11"/>
        <v/>
      </c>
    </row>
    <row r="54" spans="1:20" x14ac:dyDescent="0.2">
      <c r="A54" s="174"/>
      <c r="B54" s="175"/>
      <c r="C54" s="176"/>
      <c r="D54" s="176"/>
      <c r="E54" s="176"/>
      <c r="F54" s="176"/>
      <c r="G54" s="176"/>
      <c r="H54" s="177" t="str">
        <f t="shared" si="6"/>
        <v/>
      </c>
      <c r="I54" s="176"/>
      <c r="J54" s="177" t="str">
        <f t="shared" si="7"/>
        <v/>
      </c>
      <c r="K54" s="192"/>
      <c r="L54" s="178" t="str">
        <f t="shared" si="8"/>
        <v/>
      </c>
      <c r="M54" s="177" t="str">
        <f t="shared" si="9"/>
        <v/>
      </c>
      <c r="N54" s="179" t="str">
        <f t="shared" si="10"/>
        <v/>
      </c>
      <c r="P54" s="177"/>
      <c r="Q54" s="177"/>
      <c r="R54" s="177"/>
      <c r="S54" s="177"/>
      <c r="T54" s="177" t="str">
        <f t="shared" si="11"/>
        <v/>
      </c>
    </row>
    <row r="55" spans="1:20" x14ac:dyDescent="0.2">
      <c r="A55" s="174"/>
      <c r="B55" s="175"/>
      <c r="C55" s="176"/>
      <c r="D55" s="176"/>
      <c r="E55" s="176"/>
      <c r="F55" s="176"/>
      <c r="G55" s="176"/>
      <c r="H55" s="177" t="str">
        <f t="shared" si="6"/>
        <v/>
      </c>
      <c r="I55" s="176"/>
      <c r="J55" s="177" t="str">
        <f t="shared" si="7"/>
        <v/>
      </c>
      <c r="K55" s="192"/>
      <c r="L55" s="178" t="str">
        <f t="shared" si="8"/>
        <v/>
      </c>
      <c r="M55" s="177" t="str">
        <f t="shared" si="9"/>
        <v/>
      </c>
      <c r="N55" s="179" t="str">
        <f t="shared" si="10"/>
        <v/>
      </c>
      <c r="P55" s="177"/>
      <c r="Q55" s="177"/>
      <c r="R55" s="177"/>
      <c r="S55" s="177"/>
      <c r="T55" s="177" t="str">
        <f t="shared" si="11"/>
        <v/>
      </c>
    </row>
    <row r="56" spans="1:20" ht="15" thickBot="1" x14ac:dyDescent="0.25">
      <c r="A56" s="180"/>
      <c r="B56" s="184"/>
      <c r="C56" s="181"/>
      <c r="D56" s="181"/>
      <c r="E56" s="181"/>
      <c r="F56" s="181"/>
      <c r="G56" s="181"/>
      <c r="H56" s="185" t="str">
        <f t="shared" si="6"/>
        <v/>
      </c>
      <c r="I56" s="181"/>
      <c r="J56" s="185" t="str">
        <f t="shared" si="7"/>
        <v/>
      </c>
      <c r="K56" s="193"/>
      <c r="L56" s="186" t="str">
        <f t="shared" si="8"/>
        <v/>
      </c>
      <c r="M56" s="185" t="str">
        <f t="shared" si="9"/>
        <v/>
      </c>
      <c r="N56" s="183" t="str">
        <f t="shared" si="10"/>
        <v/>
      </c>
      <c r="P56" s="177"/>
      <c r="Q56" s="177"/>
      <c r="R56" s="177"/>
      <c r="S56" s="177"/>
      <c r="T56" s="177" t="str">
        <f t="shared" si="11"/>
        <v/>
      </c>
    </row>
  </sheetData>
  <sheetProtection password="DDAD" sheet="1" objects="1" scenarios="1" formatCells="0" formatColumns="0" formatRows="0" insertColumns="0" deleteRows="0" sort="0" autoFilter="0" pivotTables="0"/>
  <mergeCells count="15">
    <mergeCell ref="M2:M3"/>
    <mergeCell ref="N2:N3"/>
    <mergeCell ref="L1:N1"/>
    <mergeCell ref="P1:T1"/>
    <mergeCell ref="A2:A3"/>
    <mergeCell ref="B2:B3"/>
    <mergeCell ref="C2:E2"/>
    <mergeCell ref="F2:F3"/>
    <mergeCell ref="G2:G3"/>
    <mergeCell ref="H2:H3"/>
    <mergeCell ref="A1:J1"/>
    <mergeCell ref="I2:I3"/>
    <mergeCell ref="J2:J3"/>
    <mergeCell ref="K2:K3"/>
    <mergeCell ref="L2:L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Instructions</vt:lpstr>
      <vt:lpstr>Plot_info</vt:lpstr>
      <vt:lpstr>Timber-Tree_Emissions</vt:lpstr>
      <vt:lpstr>Incidental_Damage</vt:lpstr>
      <vt:lpstr>Summary_Felled-Tree_Emissions</vt:lpstr>
      <vt:lpstr>Skid-Trail_Emissions</vt:lpstr>
      <vt:lpstr>Skid-Trail_Incident_Emissions</vt:lpstr>
      <vt:lpstr>Summary_Skid-Trail_Emissions</vt:lpstr>
      <vt:lpstr>Logging-Deck_Emissions</vt:lpstr>
      <vt:lpstr>Road_Emissions</vt:lpstr>
      <vt:lpstr>Summary_Sheet</vt:lpstr>
    </vt:vector>
  </TitlesOfParts>
  <Company>Winrock International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Logging tool</dc:title>
  <dc:subject>Estimate carbon emission factors from selective logging</dc:subject>
  <dc:creator>Felipe Casarim</dc:creator>
  <cp:keywords>carbon emission factors</cp:keywords>
  <cp:lastModifiedBy>Nicole Kravec</cp:lastModifiedBy>
  <dcterms:created xsi:type="dcterms:W3CDTF">2010-11-12T19:51:44Z</dcterms:created>
  <dcterms:modified xsi:type="dcterms:W3CDTF">2012-09-10T09:30:24Z</dcterms:modified>
</cp:coreProperties>
</file>